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11640" activeTab="0"/>
  </bookViews>
  <sheets>
    <sheet name="MUNICIPAL" sheetId="1" r:id="rId1"/>
    <sheet name="EDUCACION" sheetId="2" r:id="rId2"/>
    <sheet name="SALUD" sheetId="3" r:id="rId3"/>
  </sheets>
  <definedNames/>
  <calcPr fullCalcOnLoad="1"/>
</workbook>
</file>

<file path=xl/sharedStrings.xml><?xml version="1.0" encoding="utf-8"?>
<sst xmlns="http://schemas.openxmlformats.org/spreadsheetml/2006/main" count="1788" uniqueCount="602">
  <si>
    <t>CODIGO</t>
  </si>
  <si>
    <t>Otros</t>
  </si>
  <si>
    <t>Otras</t>
  </si>
  <si>
    <t>Sueldos base</t>
  </si>
  <si>
    <t>215-21-01-001-002-002</t>
  </si>
  <si>
    <t>Asignación de Antigüedad, Art. 97, letra g), de la Ley Nº 18.883, y Leyes Nº 19.180 y 19.280</t>
  </si>
  <si>
    <t>215-21-01-001-004-001</t>
  </si>
  <si>
    <t>Asignación de Zona, Art. 7 y 25, D.L. Nº 3.551</t>
  </si>
  <si>
    <t>215-21-01-001-007-001</t>
  </si>
  <si>
    <t>Asignación Municipal, Art. 24 y 31 DL. Nº 3.551, de 1981</t>
  </si>
  <si>
    <t>215-21-01-001-009-005</t>
  </si>
  <si>
    <t>Asignación Art. 1, Ley N° 19.529</t>
  </si>
  <si>
    <t>215-21-01-001-010-001</t>
  </si>
  <si>
    <t>Asignación por Pérdida de Caja, Art. 97, letra a), Ley Nº 18.883</t>
  </si>
  <si>
    <t>215-21-01-001-014-001</t>
  </si>
  <si>
    <t>Incremento Previsional, Art. 2, D.L. 3501, de 1980</t>
  </si>
  <si>
    <t>215-21-01-001-014-002</t>
  </si>
  <si>
    <t>Bonificación Compensatoria de Salud, Art. 3º, Ley Nº 18.566</t>
  </si>
  <si>
    <t>215-21-01-001-014-003</t>
  </si>
  <si>
    <t>Bonificación Compensatoria, Art. 10, Ley Nº 18.675</t>
  </si>
  <si>
    <t>215-21-01-001-015-001</t>
  </si>
  <si>
    <t>Asignación Única, Art. 4, Ley Nº 18.717</t>
  </si>
  <si>
    <t>Asignación Inherente al Cargo Ley N° 18.695</t>
  </si>
  <si>
    <t>Otras Cotizaciones Previsionales</t>
  </si>
  <si>
    <t>Trabajos Extraordinarios</t>
  </si>
  <si>
    <t>215-21-02-001-004-001</t>
  </si>
  <si>
    <t>Asignación de Zona, Art. 7 y 25, D.L. Nº 3.551 , de 1981</t>
  </si>
  <si>
    <t>215-21-02-001-007-001</t>
  </si>
  <si>
    <t>Asignación Municipal, Art. 24 y 31 D.L. Nº 3.551, de 1981¹</t>
  </si>
  <si>
    <t>215-21-02-001-009-005</t>
  </si>
  <si>
    <t>Asignación Art. 1 Ley 19529</t>
  </si>
  <si>
    <t>215-21-02-001-013-001</t>
  </si>
  <si>
    <t>Incremento Previsional, Art. 2, D.L. 3501, de 1980¹</t>
  </si>
  <si>
    <t>215-21-02-001-013-002</t>
  </si>
  <si>
    <t>Bonificacion Compensatoria de Salud, art 3 Ley 18566</t>
  </si>
  <si>
    <t>215-21-02-001-013-003</t>
  </si>
  <si>
    <t>Bonificación Compensatoria, Art. 10, Ley Nº 18.675¹</t>
  </si>
  <si>
    <t>215-21-02-001-014-001</t>
  </si>
  <si>
    <t>Comisiones de Servicios en el País</t>
  </si>
  <si>
    <t>Honorarios a Suma Alzada – Personas Naturales</t>
  </si>
  <si>
    <t>Remuneraciones Reguladas por el Código del Trabajo</t>
  </si>
  <si>
    <t>Prestaciones de Servicios Comunitarios</t>
  </si>
  <si>
    <t>Para Personas</t>
  </si>
  <si>
    <t>Para Maquinarias, Equipos de Producción, Tracción y Elevación</t>
  </si>
  <si>
    <t>Materiales de Oficina</t>
  </si>
  <si>
    <t>Textos y Otros Materiales de Enseñanza</t>
  </si>
  <si>
    <t>Materiales y Útiles de Aseo</t>
  </si>
  <si>
    <t>Insumos, Repuestos y Accesorios Computacionales</t>
  </si>
  <si>
    <t>Materiales para Mantenimiento y Reparaciones de Inmuebles</t>
  </si>
  <si>
    <t>Otros Materiales, Repuestos y Útiles Diversos</t>
  </si>
  <si>
    <t>Electricidad</t>
  </si>
  <si>
    <t>Agua</t>
  </si>
  <si>
    <t>Correo</t>
  </si>
  <si>
    <t>Telefonía Fija</t>
  </si>
  <si>
    <t>Telefonía Celular</t>
  </si>
  <si>
    <t>Acceso a Internet</t>
  </si>
  <si>
    <t>Servicios de Impresión</t>
  </si>
  <si>
    <t>Servicios de Aseo</t>
  </si>
  <si>
    <t>Servicios de Vigilancia</t>
  </si>
  <si>
    <t>Servicios de Mantención de Jardines</t>
  </si>
  <si>
    <t>Servicios de Mantención de Alumbrado Público</t>
  </si>
  <si>
    <t>Pasajes, Fletes y Bodegajes</t>
  </si>
  <si>
    <t>Arriendo de Máquinas y Equipos</t>
  </si>
  <si>
    <t>Cursos de Capacitación</t>
  </si>
  <si>
    <t>Gastos Menores</t>
  </si>
  <si>
    <t>Asistencia Social a Personas Naturales</t>
  </si>
  <si>
    <t>Premios y Otros</t>
  </si>
  <si>
    <t>Aporte Año Vigente</t>
  </si>
  <si>
    <t>Obras Civiles</t>
  </si>
  <si>
    <t>DENOMINACION - CUENTAS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</si>
  <si>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</si>
  <si>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</si>
  <si>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</si>
  <si>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</si>
  <si>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</si>
  <si>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</si>
  <si>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</si>
  <si>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</si>
  <si>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</si>
  <si>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</si>
  <si>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</si>
  <si>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</si>
  <si>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215-00-00-000-000-000</t>
  </si>
  <si>
    <t>Acreedores Presupuestarios</t>
  </si>
  <si>
    <t>215-21-00-000-000-000</t>
  </si>
  <si>
    <t>C x P Gastos en Personal</t>
  </si>
  <si>
    <t>215-21-01-000-000-000</t>
  </si>
  <si>
    <t>Personal de Planta</t>
  </si>
  <si>
    <t>215-21-01-001-000-000</t>
  </si>
  <si>
    <t>Sueldos y Sobresueldos</t>
  </si>
  <si>
    <t>215-21-01-001-001-000</t>
  </si>
  <si>
    <t>215-21-01-001-002-000</t>
  </si>
  <si>
    <t>Asignación de Antigüedad</t>
  </si>
  <si>
    <t>215-21-01-001-004-000</t>
  </si>
  <si>
    <t>Asignación de Zona</t>
  </si>
  <si>
    <t>215-21-01-001-004-003</t>
  </si>
  <si>
    <t>Asignación de Zona, Decreto Nº 450, de 1974, Ley Nº 19.354</t>
  </si>
  <si>
    <t>215-21-01-001-007-000</t>
  </si>
  <si>
    <t>Asignaciones del D.L. Nº 3.551, de 1981</t>
  </si>
  <si>
    <t>215-21-01-001-007-002</t>
  </si>
  <si>
    <t>Asignación Protección Imponibilidad, Art. 15 D.L. Nº 3.551, de 1981</t>
  </si>
  <si>
    <t>215-21-01-001-009-000</t>
  </si>
  <si>
    <t>Asignaciones Especiales</t>
  </si>
  <si>
    <t>215-21-01-001-010-000</t>
  </si>
  <si>
    <t>Asignación de Pérdida de Caja</t>
  </si>
  <si>
    <t>215-21-01-001-014-000</t>
  </si>
  <si>
    <t>Asignaciones Compensatorias</t>
  </si>
  <si>
    <t>215-21-01-001-014-004</t>
  </si>
  <si>
    <t>Bonificación Adicional, Art. 11, Ley Nº 18.675</t>
  </si>
  <si>
    <t>215-21-01-001-015-000</t>
  </si>
  <si>
    <t>Asignaciones Sustitutivas</t>
  </si>
  <si>
    <t>215-21-01-001-043-000</t>
  </si>
  <si>
    <t>215-21-01-002-000-000</t>
  </si>
  <si>
    <t>Aportes del Empleador</t>
  </si>
  <si>
    <t>215-21-01-002-001-000</t>
  </si>
  <si>
    <t>A Servicios de Bienestar</t>
  </si>
  <si>
    <t>215-21-01-002-002-000</t>
  </si>
  <si>
    <t>215-21-01-003-000-000</t>
  </si>
  <si>
    <t>Asignaciones por Desempeño</t>
  </si>
  <si>
    <t>215-21-01-003-001-000</t>
  </si>
  <si>
    <t>Desempeño Institucional</t>
  </si>
  <si>
    <t>215-21-01-003-001-001</t>
  </si>
  <si>
    <t>Asignación de Mejoramiento de la Gestión Municipal, Art. 1, Ley Nº 20.008</t>
  </si>
  <si>
    <t>215-21-01-003-002-000</t>
  </si>
  <si>
    <t>Desempeño Colectivo</t>
  </si>
  <si>
    <t>215-21-01-003-002-001</t>
  </si>
  <si>
    <t>215-21-01-003-003-000</t>
  </si>
  <si>
    <t>Desempeño Individual</t>
  </si>
  <si>
    <t>215-21-01-003-003-001</t>
  </si>
  <si>
    <t>215-21-01-003-003-002</t>
  </si>
  <si>
    <t>Asignación de Incentivo por Gestión Jurisdiccional, Art. 2, Ley Nº 20.008</t>
  </si>
  <si>
    <t>215-21-01-004-000-000</t>
  </si>
  <si>
    <t>Remuneraciones Variables</t>
  </si>
  <si>
    <t>215-21-01-004-005-000</t>
  </si>
  <si>
    <t>215-21-01-004-006-000</t>
  </si>
  <si>
    <t>215-21-01-004-007-000</t>
  </si>
  <si>
    <t>Comisiones de Servicios en el Exterior</t>
  </si>
  <si>
    <t>215-21-01-005-000-000</t>
  </si>
  <si>
    <t>Aguinaldos y Bonos</t>
  </si>
  <si>
    <t>215-21-01-005-001-000</t>
  </si>
  <si>
    <t>Aguinaldos</t>
  </si>
  <si>
    <t>215-21-01-005-001-001</t>
  </si>
  <si>
    <t>Aguinaldo de Fiestas Patrias</t>
  </si>
  <si>
    <t>215-21-01-005-001-002</t>
  </si>
  <si>
    <t>Aguinaldo de Navidad</t>
  </si>
  <si>
    <t>215-21-01-005-002-000</t>
  </si>
  <si>
    <t>Bonos de Escolaridad</t>
  </si>
  <si>
    <t>215-21-01-005-003-000</t>
  </si>
  <si>
    <t>Bonos Especiales</t>
  </si>
  <si>
    <t>215-21-01-005-003-001</t>
  </si>
  <si>
    <t>Bono Extraordinario Anual</t>
  </si>
  <si>
    <t>215-21-01-005-004-000</t>
  </si>
  <si>
    <t>Bonificación Adicional al Bono de Escolaridad</t>
  </si>
  <si>
    <t>215-21-02-000-000-000</t>
  </si>
  <si>
    <t>Personal a Contrata</t>
  </si>
  <si>
    <t>215-21-02-001-000-000</t>
  </si>
  <si>
    <t>215-21-02-001-001-000</t>
  </si>
  <si>
    <t>215-21-02-001-002-000</t>
  </si>
  <si>
    <t>215-21-02-001-002-002</t>
  </si>
  <si>
    <t>Asignación de Antigüedad, Art. 97, letra g), de la Ley Nº 18.883 y Leyes Nº 19.180 y 19.280</t>
  </si>
  <si>
    <t>215-21-02-001-004-000</t>
  </si>
  <si>
    <t>215-21-02-001-007-000</t>
  </si>
  <si>
    <t>215-21-02-001-007-002</t>
  </si>
  <si>
    <t>215-21-02-001-009-000</t>
  </si>
  <si>
    <t>215-21-02-001-010-000</t>
  </si>
  <si>
    <t>215-21-02-001-010-001</t>
  </si>
  <si>
    <t>215-21-02-001-013-000</t>
  </si>
  <si>
    <t>215-21-02-001-014-000</t>
  </si>
  <si>
    <t>215-21-02-002-000-000</t>
  </si>
  <si>
    <t>215-21-02-002-001-000</t>
  </si>
  <si>
    <t>215-21-02-002-002-000</t>
  </si>
  <si>
    <t>215-21-02-003-000-000</t>
  </si>
  <si>
    <t>215-21-02-003-001-000</t>
  </si>
  <si>
    <t>215-21-02-003-001-001</t>
  </si>
  <si>
    <t>215-21-02-003-002-000</t>
  </si>
  <si>
    <t>215-21-02-003-002-001</t>
  </si>
  <si>
    <t>Asig.Mejoramiento de la Gestión Municipal Art. 1 Ley 20.008</t>
  </si>
  <si>
    <t>215-21-02-004-000-000</t>
  </si>
  <si>
    <t>215-21-02-004-005-000</t>
  </si>
  <si>
    <t>215-21-02-004-006-000</t>
  </si>
  <si>
    <t>215-21-02-005-000-000</t>
  </si>
  <si>
    <t>215-21-02-005-001-000</t>
  </si>
  <si>
    <t>215-21-02-005-001-001</t>
  </si>
  <si>
    <t>215-21-02-005-001-002</t>
  </si>
  <si>
    <t>215-21-02-005-002-000</t>
  </si>
  <si>
    <t>Bono de Escolaridad</t>
  </si>
  <si>
    <t>215-21-02-005-003-000</t>
  </si>
  <si>
    <t>BONOS ESPECIALES</t>
  </si>
  <si>
    <t>215-21-02-005-003-001</t>
  </si>
  <si>
    <t>215-21-02-005-004-000</t>
  </si>
  <si>
    <t>215-21-02-009-000-000</t>
  </si>
  <si>
    <t>215-21-02-009-005-000</t>
  </si>
  <si>
    <t>Asignacion Art 5 , Ley 19.529</t>
  </si>
  <si>
    <t>215-21-03-000-000-000</t>
  </si>
  <si>
    <t>Otras Remuneraciones</t>
  </si>
  <si>
    <t>215-21-03-001-000-000</t>
  </si>
  <si>
    <t>215-21-03-004-000-000</t>
  </si>
  <si>
    <t>215-21-04-000-000-000</t>
  </si>
  <si>
    <t>Otras Gastos en Personal</t>
  </si>
  <si>
    <t>215-21-04-003-000-000</t>
  </si>
  <si>
    <t>Dietas A Juntas, Consejos y Comisiones</t>
  </si>
  <si>
    <t>215-21-04-004-000-000</t>
  </si>
  <si>
    <t>215-22-00-000-000-000</t>
  </si>
  <si>
    <t>C x P Bienes y Servicios de Consumo</t>
  </si>
  <si>
    <t>215-22-01-000-000-000</t>
  </si>
  <si>
    <t>Alimentos y Bebidas</t>
  </si>
  <si>
    <t>215-22-01-001-000-000</t>
  </si>
  <si>
    <t>215-22-01-002-000-000</t>
  </si>
  <si>
    <t>Para Animales</t>
  </si>
  <si>
    <t>215-22-02-000-000-000</t>
  </si>
  <si>
    <t>Textiles, Vestuario y Calzado</t>
  </si>
  <si>
    <t>215-22-02-001-000-000</t>
  </si>
  <si>
    <t>Textiles y Acabados Textiles</t>
  </si>
  <si>
    <t>215-22-02-002-000-000</t>
  </si>
  <si>
    <t>Vestuario, Accesorios y Prendas Diversas</t>
  </si>
  <si>
    <t>215-22-02-003-000-000</t>
  </si>
  <si>
    <t>Calzado</t>
  </si>
  <si>
    <t>215-22-03-000-000-000</t>
  </si>
  <si>
    <t>Combustibles y Lubricantes</t>
  </si>
  <si>
    <t>215-22-03-001-000-000</t>
  </si>
  <si>
    <t>Para Vehículos</t>
  </si>
  <si>
    <t>215-22-03-001-001-000</t>
  </si>
  <si>
    <t>Combustible</t>
  </si>
  <si>
    <t>215-22-03-001-002-000</t>
  </si>
  <si>
    <t>Lubricantes</t>
  </si>
  <si>
    <t>215-22-03-002-000-000</t>
  </si>
  <si>
    <t>215-22-03-002-001-000</t>
  </si>
  <si>
    <t>215-22-03-002-002-000</t>
  </si>
  <si>
    <t>215-22-03-003-000-000</t>
  </si>
  <si>
    <t>Para Calefacción</t>
  </si>
  <si>
    <t>215-22-03-999-000-000</t>
  </si>
  <si>
    <t>Para Otros</t>
  </si>
  <si>
    <t>215-22-04-000-000-000</t>
  </si>
  <si>
    <t>Materiales de Uso o Consumo</t>
  </si>
  <si>
    <t>215-22-04-001-000-000</t>
  </si>
  <si>
    <t>215-22-04-002-000-000</t>
  </si>
  <si>
    <t>215-22-04-003-000-000</t>
  </si>
  <si>
    <t>Productos Químicos</t>
  </si>
  <si>
    <t>215-22-04-004-000-000</t>
  </si>
  <si>
    <t>Productos Farmacéuticos</t>
  </si>
  <si>
    <t>215-22-04-005-000-000</t>
  </si>
  <si>
    <t>Materiales y Útiles Quirúrgicos</t>
  </si>
  <si>
    <t>215-22-04-006-000-000</t>
  </si>
  <si>
    <t>Fertilizantes, Insecticidas, Fungicidas y Otros</t>
  </si>
  <si>
    <t>215-22-04-007-000-000</t>
  </si>
  <si>
    <t>215-22-04-008-000-000</t>
  </si>
  <si>
    <t>Menaje para Oficina, Casino y Otros</t>
  </si>
  <si>
    <t>215-22-04-009-000-000</t>
  </si>
  <si>
    <t>215-22-04-010-000-000</t>
  </si>
  <si>
    <t>215-22-04-011-000-000</t>
  </si>
  <si>
    <t>Repuestos y Accesorios para Mantenimiento y Reparaciones de Vehículos</t>
  </si>
  <si>
    <t>215-22-04-012-000-000</t>
  </si>
  <si>
    <t>215-22-04-013-000-000</t>
  </si>
  <si>
    <t>Equipos menores</t>
  </si>
  <si>
    <t>215-22-04-014-000-000</t>
  </si>
  <si>
    <t>Productos elaborados de cuero, caucho y plásticos</t>
  </si>
  <si>
    <t>215-22-04-015-000-000</t>
  </si>
  <si>
    <t>Productos Agropecuarios y Forestales</t>
  </si>
  <si>
    <t>215-22-04-999-000-000</t>
  </si>
  <si>
    <t>215-22-05-000-000-000</t>
  </si>
  <si>
    <t>Servicios Básicos</t>
  </si>
  <si>
    <t>215-22-05-001-000-000</t>
  </si>
  <si>
    <t>215-22-05-002-000-000</t>
  </si>
  <si>
    <t>215-22-05-003-000-000</t>
  </si>
  <si>
    <t>Gas</t>
  </si>
  <si>
    <t>215-22-05-004-000-000</t>
  </si>
  <si>
    <t>215-22-05-005-000-000</t>
  </si>
  <si>
    <t>215-22-05-006-000-000</t>
  </si>
  <si>
    <t>215-22-05-007-000-000</t>
  </si>
  <si>
    <t>215-22-05-008-000-000</t>
  </si>
  <si>
    <t>Enlaces de Telecomunicaciones</t>
  </si>
  <si>
    <t>215-22-05-999-000-000</t>
  </si>
  <si>
    <t>215-22-06-000-000-000</t>
  </si>
  <si>
    <t>Mantenimiento y Reparaciones</t>
  </si>
  <si>
    <t>215-22-06-001-000-000</t>
  </si>
  <si>
    <t>Mantenimiento y Reparación de Edificaciones</t>
  </si>
  <si>
    <t>215-22-06-002-000-000</t>
  </si>
  <si>
    <t>Mantenimiento y Reparación de Vehículos</t>
  </si>
  <si>
    <t>215-22-06-003-000-000</t>
  </si>
  <si>
    <t>Mantenimiento y Reparación Mobiliarios y Otros</t>
  </si>
  <si>
    <t>215-22-06-004-000-000</t>
  </si>
  <si>
    <t>Mantenimiento y Reparación de Máquinas y Equipos de Oficina</t>
  </si>
  <si>
    <t>215-22-06-005-000-000</t>
  </si>
  <si>
    <t>Mantenimiento y Repar. Maquinas y Equipos Productivos</t>
  </si>
  <si>
    <t>215-22-06-006-000-000</t>
  </si>
  <si>
    <t>Mantenimiento y Reparación de Otras Maquinarias y Equipos</t>
  </si>
  <si>
    <t>215-22-06-007-000-000</t>
  </si>
  <si>
    <t>Mantenimiento y Reparación de Equipos Informáticos</t>
  </si>
  <si>
    <t>215-22-06-999-000-000</t>
  </si>
  <si>
    <t>215-22-07-000-000-000</t>
  </si>
  <si>
    <t>Publicidad y Difusión</t>
  </si>
  <si>
    <t>215-22-07-001-000-000</t>
  </si>
  <si>
    <t>Servicios de Publicidad</t>
  </si>
  <si>
    <t>215-22-07-002-000-000</t>
  </si>
  <si>
    <t>215-22-07-999-000-000</t>
  </si>
  <si>
    <t>215-22-08-000-000-000</t>
  </si>
  <si>
    <t>Servicios Generales</t>
  </si>
  <si>
    <t>215-22-08-001-000-000</t>
  </si>
  <si>
    <t>215-22-08-002-000-000</t>
  </si>
  <si>
    <t>215-22-08-003-000-000</t>
  </si>
  <si>
    <t>215-22-08-004-000-000</t>
  </si>
  <si>
    <t>215-22-08-005-000-000</t>
  </si>
  <si>
    <t>Servicios de Mantención de Semáforos</t>
  </si>
  <si>
    <t>215-22-08-006-000-000</t>
  </si>
  <si>
    <t>Servicios de Mantención de Señalizaciones de Tránsito</t>
  </si>
  <si>
    <t>215-22-08-007-000-000</t>
  </si>
  <si>
    <t>215-22-08-009-000-000</t>
  </si>
  <si>
    <t>Servicio de Pago y Cobranza</t>
  </si>
  <si>
    <t>215-22-08-010-000-000</t>
  </si>
  <si>
    <t>Servicios de Suscripciones y Similares</t>
  </si>
  <si>
    <t>215-22-08-011-000-000</t>
  </si>
  <si>
    <t>Servicio de Producción y Desarrollo de Eventos</t>
  </si>
  <si>
    <t>215-22-08-999-000-000</t>
  </si>
  <si>
    <t>215-22-09-000-000-000</t>
  </si>
  <si>
    <t>Arriendos</t>
  </si>
  <si>
    <t>215-22-09-001-000-000</t>
  </si>
  <si>
    <t>Arriendo de Terrenos</t>
  </si>
  <si>
    <t>215-22-09-002-000-000</t>
  </si>
  <si>
    <t>Arriendo de Edificios</t>
  </si>
  <si>
    <t>215-22-09-003-000-000</t>
  </si>
  <si>
    <t>Arriendo de Vehículos</t>
  </si>
  <si>
    <t>215-22-09-004-000-000</t>
  </si>
  <si>
    <t>Arriendo de Mobiliario y Otros</t>
  </si>
  <si>
    <t>215-22-09-005-000-000</t>
  </si>
  <si>
    <t>215-22-09-006-000-000</t>
  </si>
  <si>
    <t>Arriendo de Equipos Informáticos</t>
  </si>
  <si>
    <t>215-22-09-999-000-000</t>
  </si>
  <si>
    <t>215-22-10-000-000-000</t>
  </si>
  <si>
    <t>Servicios Financieros y de Seguros</t>
  </si>
  <si>
    <t>215-22-10-002-000-000</t>
  </si>
  <si>
    <t>Primas y Gastos de Seguros</t>
  </si>
  <si>
    <t>215-22-11-000-000-000</t>
  </si>
  <si>
    <t>Servicios Técnicos y Profesionales</t>
  </si>
  <si>
    <t>215-22-11-001-000-000</t>
  </si>
  <si>
    <t>Estudios e Investigaciones</t>
  </si>
  <si>
    <t>215-22-11-002-000-000</t>
  </si>
  <si>
    <t>215-22-11-002-001-000</t>
  </si>
  <si>
    <t>Capacitación Funcionarios</t>
  </si>
  <si>
    <t>215-22-11-002-002-000</t>
  </si>
  <si>
    <t>Capacitación Concejales</t>
  </si>
  <si>
    <t>215-22-11-003-000-000</t>
  </si>
  <si>
    <t>Servicios Informáticos</t>
  </si>
  <si>
    <t>215-22-11-999-000-000</t>
  </si>
  <si>
    <t>215-22-12-000-000-000</t>
  </si>
  <si>
    <t>Otros Gastos en Bienes y Servicios de Consumo</t>
  </si>
  <si>
    <t>215-22-12-002-000-000</t>
  </si>
  <si>
    <t>215-22-12-003-000-000</t>
  </si>
  <si>
    <t>Gastos de Representación, Protocolo y Ceremonial</t>
  </si>
  <si>
    <t>215-22-12-004-000-000</t>
  </si>
  <si>
    <t>Intereses, Multas y Recargos</t>
  </si>
  <si>
    <t>215-22-12-005-000-000</t>
  </si>
  <si>
    <t>Derechos y Tasas</t>
  </si>
  <si>
    <t>215-22-12-999-000-000</t>
  </si>
  <si>
    <t>215-23-00-000-000-000</t>
  </si>
  <si>
    <t>C x P Prestaciones de Seguridad Social</t>
  </si>
  <si>
    <t>215-23-01-000-000-000</t>
  </si>
  <si>
    <t>Prestaciones Previsionales</t>
  </si>
  <si>
    <t>215-23-01-004-000-000</t>
  </si>
  <si>
    <t>Desahucios e Indemnizaciones</t>
  </si>
  <si>
    <t>215-24-00-000-000-000</t>
  </si>
  <si>
    <t>TRANSFERENCIAS CORRIENTES</t>
  </si>
  <si>
    <t>215-24-01-000-000-000</t>
  </si>
  <si>
    <t>Al Sector Privado</t>
  </si>
  <si>
    <t>215-24-01-001-000-000</t>
  </si>
  <si>
    <t>Fondos de Emergencia</t>
  </si>
  <si>
    <t>215-24-01-004-000-000</t>
  </si>
  <si>
    <t>Organizaciones Comunitarias</t>
  </si>
  <si>
    <t>215-24-01-005-000-000</t>
  </si>
  <si>
    <t>Otras Personas Jurídicas Privadas</t>
  </si>
  <si>
    <t>215-24-01-006-000-000</t>
  </si>
  <si>
    <t>Voluntariado</t>
  </si>
  <si>
    <t>215-24-01-007-000-000</t>
  </si>
  <si>
    <t>215-24-01-008-000-000</t>
  </si>
  <si>
    <t>215-24-01-999-000-000</t>
  </si>
  <si>
    <t>Otras Transferencias al Sector Privado</t>
  </si>
  <si>
    <t>215-24-03-000-000-000</t>
  </si>
  <si>
    <t>A Otras Entidades Públicas</t>
  </si>
  <si>
    <t>215-24-03-002-000-000</t>
  </si>
  <si>
    <t>A Los Servicios De Salud</t>
  </si>
  <si>
    <t>215-24-03-002-001-000</t>
  </si>
  <si>
    <t>Multa Ley De Alcohol</t>
  </si>
  <si>
    <t>215-24-03-080-000-000</t>
  </si>
  <si>
    <t>A las Asociaciones</t>
  </si>
  <si>
    <t>215-24-03-080-001-000</t>
  </si>
  <si>
    <t>A la Asociación Chilena de Municipalidades</t>
  </si>
  <si>
    <t>215-24-03-080-002-000</t>
  </si>
  <si>
    <t>A Otras Asociaciones</t>
  </si>
  <si>
    <t>215-24-03-090-000-000</t>
  </si>
  <si>
    <t>Al Fondo Común Municipal – Permisos de Circulación</t>
  </si>
  <si>
    <t>215-24-03-090-001-000</t>
  </si>
  <si>
    <t>215-24-03-090-002-000</t>
  </si>
  <si>
    <t>Aporte Otros Años</t>
  </si>
  <si>
    <t>215-24-03-090-003-000</t>
  </si>
  <si>
    <t>Interes y Reajustes Pagados</t>
  </si>
  <si>
    <t>215-24-03-099-000-000</t>
  </si>
  <si>
    <t>215-24-03-100-000-000</t>
  </si>
  <si>
    <t>A Otras Municipalidades</t>
  </si>
  <si>
    <t>215-24-03-101-000-000</t>
  </si>
  <si>
    <t>A Servicios Incorporados a su Gestión</t>
  </si>
  <si>
    <t>215-24-03-101-001-000</t>
  </si>
  <si>
    <t>A Educación</t>
  </si>
  <si>
    <t>215-24-03-101-002-000</t>
  </si>
  <si>
    <t>A Salud</t>
  </si>
  <si>
    <t>215-26-00-000-000-000</t>
  </si>
  <si>
    <t>OTROS GASTOS CORREINTES</t>
  </si>
  <si>
    <t>215-26-01-000-000-000</t>
  </si>
  <si>
    <t>Devoluciones</t>
  </si>
  <si>
    <t>215-26-01-001-000-000</t>
  </si>
  <si>
    <t>215-26-04-000-000-000</t>
  </si>
  <si>
    <t>Aplicación de Fondos de Terceros</t>
  </si>
  <si>
    <t>215-26-04-001-000-000</t>
  </si>
  <si>
    <t>Arancel al Registro de Multas de Transito No Pagadas</t>
  </si>
  <si>
    <t>215-29-00-000-000-000</t>
  </si>
  <si>
    <t>C x P Adquisición de Activos no Financieros</t>
  </si>
  <si>
    <t>215-29-01-000-000-000</t>
  </si>
  <si>
    <t>Terrenos</t>
  </si>
  <si>
    <t>215-29-02-000-000-000</t>
  </si>
  <si>
    <t>Edificios</t>
  </si>
  <si>
    <t>215-29-03-000-000-000</t>
  </si>
  <si>
    <t>Vehículos</t>
  </si>
  <si>
    <t>215-29-04-000-000-000</t>
  </si>
  <si>
    <t>Mobiliario y Otros</t>
  </si>
  <si>
    <t>215-29-05-000-000-000</t>
  </si>
  <si>
    <t>Máquinas y Equipos</t>
  </si>
  <si>
    <t>215-29-05-001-000-000</t>
  </si>
  <si>
    <t>Máquinas y Equipos de Oficina</t>
  </si>
  <si>
    <t>215-29-05-002-000-000</t>
  </si>
  <si>
    <t>Maquinaria y Equipos para la Producción</t>
  </si>
  <si>
    <t>215-29-05-999-000-000</t>
  </si>
  <si>
    <t>215-29-06-000-000-000</t>
  </si>
  <si>
    <t>Equipos Informáticos</t>
  </si>
  <si>
    <t>215-29-06-001-000-000</t>
  </si>
  <si>
    <t>Equipos Computacionales y Periféricos</t>
  </si>
  <si>
    <t>215-29-06-002-000-000</t>
  </si>
  <si>
    <t>Equipos de Comunicaciones para Redes Informáticas</t>
  </si>
  <si>
    <t>215-29-07-000-000-000</t>
  </si>
  <si>
    <t>Programas Informáticos</t>
  </si>
  <si>
    <t>215-29-07-001-000-000</t>
  </si>
  <si>
    <t>Programas Computacionales</t>
  </si>
  <si>
    <t>215-29-07-002-000-000</t>
  </si>
  <si>
    <t>Sistema de Información</t>
  </si>
  <si>
    <t>215-29-99-000-000-000</t>
  </si>
  <si>
    <t>Otros Activos no Financieros</t>
  </si>
  <si>
    <t>215-31-00-000-000-000</t>
  </si>
  <si>
    <t>C x P Iniciativas de Inversión</t>
  </si>
  <si>
    <t>215-31-01-000-000-000</t>
  </si>
  <si>
    <t>Estudios Básicos</t>
  </si>
  <si>
    <t>215-31-01-001-000-000</t>
  </si>
  <si>
    <t>Gastos Administrativos</t>
  </si>
  <si>
    <t>215-31-01-002-000-000</t>
  </si>
  <si>
    <t>Consultorías</t>
  </si>
  <si>
    <t>215-31-01-002-001-000</t>
  </si>
  <si>
    <t>Diseño, Estudio Mecanica Suelo Pavimentación Participativo varias calles de Renaico</t>
  </si>
  <si>
    <t>215-31-01-003-000-000</t>
  </si>
  <si>
    <t>Creditos a Proveedores</t>
  </si>
  <si>
    <t>215-31-02-000-000-000</t>
  </si>
  <si>
    <t>Proyectos</t>
  </si>
  <si>
    <t>215-31-02-001-000-000</t>
  </si>
  <si>
    <t>215-31-02-002-000-000</t>
  </si>
  <si>
    <t>215-31-02-003-000-000</t>
  </si>
  <si>
    <t>215-31-02-004-000-000</t>
  </si>
  <si>
    <t>215-31-02-005-000-000</t>
  </si>
  <si>
    <t>Equipamiento</t>
  </si>
  <si>
    <t>215-31-02-006-000-000</t>
  </si>
  <si>
    <t>Equipos</t>
  </si>
  <si>
    <t>215-31-02-007-000-000</t>
  </si>
  <si>
    <t>215-31-02-999-000-000</t>
  </si>
  <si>
    <t>Otros Gastos</t>
  </si>
  <si>
    <t>215-31-02-999-001-000</t>
  </si>
  <si>
    <t>Aporte a Proyectos PMU</t>
  </si>
  <si>
    <t>215-31-03-000-000-000</t>
  </si>
  <si>
    <t>Programas de Inversión</t>
  </si>
  <si>
    <t>215-31-03-001-000-000</t>
  </si>
  <si>
    <t>215-31-03-002-000-000</t>
  </si>
  <si>
    <t>215-31-03-003-000-000</t>
  </si>
  <si>
    <t>Contratación del Programa</t>
  </si>
  <si>
    <t>215-32-00-000-000-000</t>
  </si>
  <si>
    <t>C x P Préstamos</t>
  </si>
  <si>
    <t>215-33-00-000-000-000</t>
  </si>
  <si>
    <t>C x P Transferencias de Capital</t>
  </si>
  <si>
    <t>215-33-01-000-000-000</t>
  </si>
  <si>
    <t>215-33-03-000-000-000</t>
  </si>
  <si>
    <t>215-33-03-001-000-000</t>
  </si>
  <si>
    <t>A los Servicios Regionales de Vivienda y Urbanización</t>
  </si>
  <si>
    <t>215-33-03-001-001-000</t>
  </si>
  <si>
    <t>Programa Pavimentos Participativos</t>
  </si>
  <si>
    <t>215-33-03-001-002-000</t>
  </si>
  <si>
    <t>Programa Mejoramiento Condominios Sociales</t>
  </si>
  <si>
    <t>215-33-03-001-003-000</t>
  </si>
  <si>
    <t>Programa Rehabilitación de Espacios Públicos</t>
  </si>
  <si>
    <t>215-33-03-001-004-000</t>
  </si>
  <si>
    <t>Proyectos Urbanos</t>
  </si>
  <si>
    <t>215-33-03-099-000-000</t>
  </si>
  <si>
    <t>215-34-00-000-000-000</t>
  </si>
  <si>
    <t>C x P Servicio de La Deuda</t>
  </si>
  <si>
    <t>215-34-01-000-000-000</t>
  </si>
  <si>
    <t>Amortización Deuda Interna</t>
  </si>
  <si>
    <t>215-34-01-003-000-000</t>
  </si>
  <si>
    <t>Credito a Proveedores</t>
  </si>
  <si>
    <t>215-34-01-003-001-000</t>
  </si>
  <si>
    <t>Leasing Retroexcavadora</t>
  </si>
  <si>
    <t>215-34-07-000-000-000</t>
  </si>
  <si>
    <t>Deuda Flotante</t>
  </si>
  <si>
    <t>TOTALES</t>
  </si>
  <si>
    <t>215-21-01-001-002-001</t>
  </si>
  <si>
    <t>Asignación de Experiencia, Art. 48 Ley N°19.07</t>
  </si>
  <si>
    <t>215-21-01-001-004-004</t>
  </si>
  <si>
    <t>Complemento de Zona</t>
  </si>
  <si>
    <t>215-21-01-001-009-002</t>
  </si>
  <si>
    <t>Unidad de Mejoramiento Profesional, Art. 54 y sgte.</t>
  </si>
  <si>
    <t>215-21-01-001-009-003</t>
  </si>
  <si>
    <t>Bonificación Proporcional, Art. 8 Ley N° 19.410</t>
  </si>
  <si>
    <t>215-21-01-001-009-004</t>
  </si>
  <si>
    <t>Bonificación Especial Profesores Encargados de E</t>
  </si>
  <si>
    <t>215-21-01-001-014-005</t>
  </si>
  <si>
    <t>Bonificación Art. 3, Ley N° 19.200</t>
  </si>
  <si>
    <t>215-21-01-001-014-007</t>
  </si>
  <si>
    <t>Remuneración Adicional, Art. 3° transitorio, Ley</t>
  </si>
  <si>
    <t>215-21-01-001-014-999</t>
  </si>
  <si>
    <t>Otras Asignaciones Compensatorias</t>
  </si>
  <si>
    <t>215-21-01-001-019-002</t>
  </si>
  <si>
    <t>Asignación de Responsabilidad Directiva</t>
  </si>
  <si>
    <t>215-21-01-001-019-003</t>
  </si>
  <si>
    <t>Asignación de Responsabilidad Técnico Pedagógica</t>
  </si>
  <si>
    <t>215-21-01-001-028-001</t>
  </si>
  <si>
    <t>Asignación por desempeño en condiciones difíciles</t>
  </si>
  <si>
    <t>215-21-01-001-031-001</t>
  </si>
  <si>
    <t>Asignación de Perfeccionamiento, Art. 49, Ley N°</t>
  </si>
  <si>
    <t>215-21-01-001-999</t>
  </si>
  <si>
    <t xml:space="preserve">Otras Asignaciones  </t>
  </si>
  <si>
    <t>215-21-01-003-003-003</t>
  </si>
  <si>
    <t>Asignación Especial de Incentivo Profesional, Art.</t>
  </si>
  <si>
    <t>215-21-02-001-002-001</t>
  </si>
  <si>
    <t>215-21-02-001-004-003</t>
  </si>
  <si>
    <t>215-21-02-001-009-002</t>
  </si>
  <si>
    <t>215-21-02-001-009-003</t>
  </si>
  <si>
    <t>215-21-02-001-013-005</t>
  </si>
  <si>
    <t>215-21-02-001-028-001</t>
  </si>
  <si>
    <t>215-21-02-001-030-001</t>
  </si>
  <si>
    <t>215-21-03-999-001</t>
  </si>
  <si>
    <t>Asignación Art. 1 Ley N° 19.464</t>
  </si>
  <si>
    <t>Asignación de Experiencia</t>
  </si>
  <si>
    <t>215-21-01-001-004-002</t>
  </si>
  <si>
    <t>Asignación de zona Art. 26 Ley N° 19378</t>
  </si>
  <si>
    <t>215-21-01-001-009-007</t>
  </si>
  <si>
    <t>Asignación Especial Transitoria</t>
  </si>
  <si>
    <t>215-21-01-001-011-001</t>
  </si>
  <si>
    <t>Asignación Responsabilidad Directiva</t>
  </si>
  <si>
    <t>215-21-01-001-028-002</t>
  </si>
  <si>
    <t>Asignación por desempeño difícil, Art. 28,Ley 1</t>
  </si>
  <si>
    <t>215-21-01-001-044-001</t>
  </si>
  <si>
    <t>Asignación A.P.S. Art. 23 y 25 Ley 19378</t>
  </si>
  <si>
    <t>Otras Asignaciones suplementarias</t>
  </si>
  <si>
    <t>215-21-01-003-003-005</t>
  </si>
  <si>
    <t>Asignación por mérito Art. 30 Ley N° 193</t>
  </si>
  <si>
    <t>215-21-02-001-004-002</t>
  </si>
  <si>
    <t>Asignación de Zona, Art. 26 Ley 19378</t>
  </si>
  <si>
    <t>215-21-02-001-009-007</t>
  </si>
  <si>
    <t>215-21-02-001-011-001</t>
  </si>
  <si>
    <t>Asignación Movilización Art. 47 Letra</t>
  </si>
  <si>
    <t>215-21-02-001-027-002</t>
  </si>
  <si>
    <t>215-21-02-001-042-001</t>
  </si>
  <si>
    <t>215-21-02-001-013-999</t>
  </si>
  <si>
    <t>215-21-01-003-002-002</t>
  </si>
  <si>
    <t>Asignación variable por desempeño</t>
  </si>
  <si>
    <t>215-21-01-003-002-003</t>
  </si>
  <si>
    <t>Asignación de desarrollo y estímulo</t>
  </si>
  <si>
    <t>215-21-02-003-002-002</t>
  </si>
  <si>
    <t>215-21-02-003-002-003</t>
  </si>
  <si>
    <t>215-21-02-001-018-001</t>
  </si>
  <si>
    <t>218-21-03-005</t>
  </si>
  <si>
    <t>Suplentecias y reemplasos</t>
  </si>
  <si>
    <t>215-21-02-001-999</t>
  </si>
  <si>
    <t>Otras Asignaciones</t>
  </si>
  <si>
    <t>215-21-04-003-002-000</t>
  </si>
  <si>
    <t>Gastos por comisiones y Representaciones del Municipio</t>
  </si>
  <si>
    <t>215-21-04-003-003-000</t>
  </si>
  <si>
    <t>Asignación por Desempeño en Condiciones dificiles</t>
  </si>
  <si>
    <t>Asignación por desempeño en condiciones dificiles</t>
  </si>
  <si>
    <t>215-21-03-004-001</t>
  </si>
  <si>
    <t>Sueldos</t>
  </si>
  <si>
    <t>215-21-03-004-002</t>
  </si>
  <si>
    <t>215-21-03-004-003</t>
  </si>
  <si>
    <t>215-21-01-001-009-001</t>
  </si>
  <si>
    <t>Monto Fijo complementario Art. 3 Ley N° 19.278</t>
  </si>
  <si>
    <t>215-21-01-003-001-002</t>
  </si>
  <si>
    <t>Bonificacion de Excelencia</t>
  </si>
  <si>
    <t>Asignacion variable Desempeño colectivo</t>
  </si>
  <si>
    <t>215-21-02-003-001-002</t>
  </si>
  <si>
    <t>Bonificacion Excelencia</t>
  </si>
  <si>
    <t>215-21-03-004-004</t>
  </si>
  <si>
    <t>215-21-03-999-999</t>
  </si>
  <si>
    <t>215-21-01-001-031-002</t>
  </si>
  <si>
    <t>Asignancion por Titulo Art. 42 ley 19.</t>
  </si>
  <si>
    <t>215-21-02-001-030-002</t>
  </si>
  <si>
    <t>Asignación Post Titulo Art. 42 ley 19.</t>
  </si>
  <si>
    <t>215-24-03-092-001-000</t>
  </si>
  <si>
    <t>Art.14N° 6 Ley 19.695</t>
  </si>
  <si>
    <t>215-21-01-005-003-002</t>
  </si>
  <si>
    <t>BONO DOCENTE</t>
  </si>
  <si>
    <t xml:space="preserve"> </t>
  </si>
  <si>
    <t>.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</si>
</sst>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0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2" fillId="4" borderId="10" xfId="0" applyFont="1" applyFill="1" applyBorder="1" applyAlignment="1">
      <alignment vertical="top" wrapText="1"/>
    </xf>
    <xf numFmtId="3" fontId="3" fillId="4" borderId="10" xfId="0" applyNumberFormat="1" applyFont="1" applyFill="1" applyBorder="1" applyAlignment="1">
      <alignment vertical="top" wrapText="1"/>
    </xf>
    <xf numFmtId="3" fontId="2" fillId="4" borderId="10" xfId="0" applyNumberFormat="1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right" vertical="top" wrapText="1"/>
    </xf>
    <xf numFmtId="0" fontId="2" fillId="4" borderId="10" xfId="0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3" fontId="3" fillId="4" borderId="10" xfId="0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vertical="top" wrapText="1"/>
    </xf>
    <xf numFmtId="3" fontId="2" fillId="35" borderId="10" xfId="0" applyNumberFormat="1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right" vertical="top" wrapText="1"/>
    </xf>
    <xf numFmtId="3" fontId="2" fillId="4" borderId="10" xfId="0" applyNumberFormat="1" applyFont="1" applyFill="1" applyBorder="1" applyAlignment="1">
      <alignment horizontal="right" vertical="top" wrapText="1"/>
    </xf>
    <xf numFmtId="0" fontId="2" fillId="35" borderId="10" xfId="0" applyFont="1" applyFill="1" applyBorder="1" applyAlignment="1">
      <alignment horizontal="center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2" fillId="35" borderId="1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6" fillId="34" borderId="11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3" fontId="7" fillId="35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4" borderId="12" xfId="0" applyFont="1" applyFill="1" applyBorder="1" applyAlignment="1">
      <alignment horizontal="right"/>
    </xf>
    <xf numFmtId="0" fontId="7" fillId="4" borderId="10" xfId="0" applyFont="1" applyFill="1" applyBorder="1" applyAlignment="1">
      <alignment horizontal="right"/>
    </xf>
    <xf numFmtId="3" fontId="7" fillId="4" borderId="10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7" fillId="4" borderId="12" xfId="0" applyFont="1" applyFill="1" applyBorder="1" applyAlignment="1">
      <alignment horizontal="center"/>
    </xf>
    <xf numFmtId="3" fontId="7" fillId="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horizontal="right"/>
    </xf>
    <xf numFmtId="3" fontId="6" fillId="33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74"/>
  <sheetViews>
    <sheetView tabSelected="1" zoomScale="95" zoomScaleNormal="95" zoomScalePageLayoutView="0" workbookViewId="0" topLeftCell="A1">
      <selection activeCell="A2" sqref="A2"/>
    </sheetView>
  </sheetViews>
  <sheetFormatPr defaultColWidth="11.421875" defaultRowHeight="12.75"/>
  <cols>
    <col min="1" max="1" width="21.7109375" style="0" customWidth="1"/>
    <col min="2" max="2" width="47.57421875" style="0" customWidth="1"/>
    <col min="3" max="3" width="10.421875" style="0" customWidth="1"/>
    <col min="4" max="4" width="11.8515625" style="0" customWidth="1"/>
    <col min="7" max="7" width="11.7109375" style="0" bestFit="1" customWidth="1"/>
    <col min="8" max="8" width="12.140625" style="0" customWidth="1"/>
    <col min="9" max="9" width="9.8515625" style="37" customWidth="1"/>
    <col min="10" max="10" width="10.421875" style="37" customWidth="1"/>
    <col min="12" max="12" width="12.140625" style="37" customWidth="1"/>
    <col min="13" max="13" width="12.140625" style="49" bestFit="1" customWidth="1"/>
    <col min="14" max="14" width="11.140625" style="44" bestFit="1" customWidth="1"/>
    <col min="16" max="16" width="12.7109375" style="0" bestFit="1" customWidth="1"/>
  </cols>
  <sheetData>
    <row r="2" spans="2:12" ht="12.7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4" spans="1:14" ht="12.75">
      <c r="A4" s="54" t="s">
        <v>0</v>
      </c>
      <c r="B4" s="58" t="s">
        <v>69</v>
      </c>
      <c r="C4" s="59" t="s">
        <v>70</v>
      </c>
      <c r="D4" s="59" t="s">
        <v>71</v>
      </c>
      <c r="E4" s="38" t="s">
        <v>72</v>
      </c>
      <c r="F4" s="38" t="s">
        <v>73</v>
      </c>
      <c r="G4" s="38" t="s">
        <v>74</v>
      </c>
      <c r="H4" s="38" t="s">
        <v>75</v>
      </c>
      <c r="I4" s="38" t="s">
        <v>76</v>
      </c>
      <c r="J4" s="38" t="s">
        <v>77</v>
      </c>
      <c r="K4" s="38" t="s">
        <v>78</v>
      </c>
      <c r="L4" s="38" t="s">
        <v>79</v>
      </c>
      <c r="M4" s="38" t="s">
        <v>80</v>
      </c>
      <c r="N4" s="38" t="s">
        <v>81</v>
      </c>
    </row>
    <row r="5" spans="1:14" ht="12.75">
      <c r="A5" s="1" t="s">
        <v>82</v>
      </c>
      <c r="B5" s="2" t="s">
        <v>83</v>
      </c>
      <c r="C5" s="17"/>
      <c r="D5" s="26"/>
      <c r="E5" s="30"/>
      <c r="F5" s="33"/>
      <c r="G5" s="30"/>
      <c r="H5" s="26"/>
      <c r="I5" s="31"/>
      <c r="J5" s="36"/>
      <c r="K5" s="32"/>
      <c r="L5" s="34"/>
      <c r="M5" s="45"/>
      <c r="N5" s="39"/>
    </row>
    <row r="6" spans="1:14" s="8" customFormat="1" ht="12.75">
      <c r="A6" s="4" t="s">
        <v>84</v>
      </c>
      <c r="B6" s="5" t="s">
        <v>85</v>
      </c>
      <c r="C6" s="7">
        <f aca="true" t="shared" si="0" ref="C6:N6">SUM(C7:C52)</f>
        <v>18585832</v>
      </c>
      <c r="D6" s="7">
        <f t="shared" si="0"/>
        <v>18192379</v>
      </c>
      <c r="E6" s="7">
        <f t="shared" si="0"/>
        <v>20756296</v>
      </c>
      <c r="F6" s="7">
        <f t="shared" si="0"/>
        <v>19432671</v>
      </c>
      <c r="G6" s="7">
        <f t="shared" si="0"/>
        <v>21511927</v>
      </c>
      <c r="H6" s="7">
        <f t="shared" si="0"/>
        <v>19356257</v>
      </c>
      <c r="I6" s="7">
        <f t="shared" si="0"/>
        <v>22065478</v>
      </c>
      <c r="J6" s="7">
        <f t="shared" si="0"/>
        <v>18315738</v>
      </c>
      <c r="K6" s="7">
        <f t="shared" si="0"/>
        <v>20866226</v>
      </c>
      <c r="L6" s="7">
        <f t="shared" si="0"/>
        <v>22583560</v>
      </c>
      <c r="M6" s="7">
        <f t="shared" si="0"/>
        <v>20364073</v>
      </c>
      <c r="N6" s="7">
        <f t="shared" si="0"/>
        <v>29500300</v>
      </c>
    </row>
    <row r="7" spans="1:14" ht="12.75">
      <c r="A7" s="1" t="s">
        <v>86</v>
      </c>
      <c r="B7" s="2" t="s">
        <v>87</v>
      </c>
      <c r="C7" s="19"/>
      <c r="D7" s="26"/>
      <c r="E7" s="31"/>
      <c r="F7" s="36"/>
      <c r="G7" s="31"/>
      <c r="H7" s="26"/>
      <c r="I7" s="31"/>
      <c r="J7" s="36"/>
      <c r="K7" s="32"/>
      <c r="L7" s="34"/>
      <c r="M7" s="46"/>
      <c r="N7" s="40"/>
    </row>
    <row r="8" spans="1:14" ht="12.75">
      <c r="A8" s="1" t="s">
        <v>88</v>
      </c>
      <c r="B8" s="2" t="s">
        <v>89</v>
      </c>
      <c r="C8" s="19"/>
      <c r="D8" s="26"/>
      <c r="E8" s="31"/>
      <c r="F8" s="36"/>
      <c r="G8" s="31"/>
      <c r="H8" s="26"/>
      <c r="I8" s="31"/>
      <c r="J8" s="36"/>
      <c r="K8" s="32"/>
      <c r="L8" s="34"/>
      <c r="M8" s="46"/>
      <c r="N8" s="40"/>
    </row>
    <row r="9" spans="1:14" ht="12.75">
      <c r="A9" s="1" t="s">
        <v>90</v>
      </c>
      <c r="B9" s="2" t="s">
        <v>3</v>
      </c>
      <c r="C9" s="19">
        <v>4768418</v>
      </c>
      <c r="D9" s="27">
        <v>4429393</v>
      </c>
      <c r="E9" s="32">
        <v>4421598</v>
      </c>
      <c r="F9" s="34">
        <v>5133898</v>
      </c>
      <c r="G9" s="32">
        <v>4538530</v>
      </c>
      <c r="H9" s="27">
        <v>4706981</v>
      </c>
      <c r="I9" s="32">
        <v>4772354</v>
      </c>
      <c r="J9" s="34">
        <v>4648799</v>
      </c>
      <c r="K9" s="32">
        <v>5069637</v>
      </c>
      <c r="L9" s="34">
        <v>4831708</v>
      </c>
      <c r="M9" s="47">
        <v>5000851</v>
      </c>
      <c r="N9" s="41">
        <v>5089746</v>
      </c>
    </row>
    <row r="10" spans="1:14" ht="12.75">
      <c r="A10" s="1" t="s">
        <v>91</v>
      </c>
      <c r="B10" s="2" t="s">
        <v>92</v>
      </c>
      <c r="C10" s="19"/>
      <c r="D10" s="27"/>
      <c r="E10" s="32"/>
      <c r="F10" s="34"/>
      <c r="G10" s="32"/>
      <c r="H10" s="27"/>
      <c r="I10" s="32"/>
      <c r="J10" s="34"/>
      <c r="K10" s="32"/>
      <c r="L10" s="34"/>
      <c r="M10" s="47"/>
      <c r="N10" s="41"/>
    </row>
    <row r="11" spans="1:14" ht="25.5">
      <c r="A11" s="1" t="s">
        <v>4</v>
      </c>
      <c r="B11" s="2" t="s">
        <v>5</v>
      </c>
      <c r="C11" s="19">
        <v>376227</v>
      </c>
      <c r="D11" s="27">
        <v>368165</v>
      </c>
      <c r="E11" s="32">
        <v>368165</v>
      </c>
      <c r="F11" s="34">
        <v>363488</v>
      </c>
      <c r="G11" s="32">
        <v>363488</v>
      </c>
      <c r="H11" s="27">
        <v>366701</v>
      </c>
      <c r="I11" s="32">
        <v>362335</v>
      </c>
      <c r="J11" s="34">
        <v>365860</v>
      </c>
      <c r="K11" s="32">
        <v>362335</v>
      </c>
      <c r="L11" s="34">
        <v>362335</v>
      </c>
      <c r="M11" s="47">
        <v>372487</v>
      </c>
      <c r="N11" s="41">
        <v>376747</v>
      </c>
    </row>
    <row r="12" spans="1:14" ht="12.75">
      <c r="A12" s="1" t="s">
        <v>93</v>
      </c>
      <c r="B12" s="2" t="s">
        <v>94</v>
      </c>
      <c r="C12" s="19"/>
      <c r="D12" s="27"/>
      <c r="E12" s="32"/>
      <c r="F12" s="34"/>
      <c r="G12" s="32"/>
      <c r="H12" s="27"/>
      <c r="I12" s="32"/>
      <c r="J12" s="34"/>
      <c r="K12" s="32"/>
      <c r="L12" s="34"/>
      <c r="M12" s="47"/>
      <c r="N12" s="41"/>
    </row>
    <row r="13" spans="1:14" ht="12.75">
      <c r="A13" s="1" t="s">
        <v>6</v>
      </c>
      <c r="B13" s="2" t="s">
        <v>7</v>
      </c>
      <c r="C13" s="19">
        <v>1001366</v>
      </c>
      <c r="D13" s="27">
        <v>930171</v>
      </c>
      <c r="E13" s="32">
        <v>928534</v>
      </c>
      <c r="F13" s="34">
        <v>992201</v>
      </c>
      <c r="G13" s="32">
        <v>953090</v>
      </c>
      <c r="H13" s="27">
        <v>988465</v>
      </c>
      <c r="I13" s="32">
        <v>996794</v>
      </c>
      <c r="J13" s="34">
        <v>976247</v>
      </c>
      <c r="K13" s="32">
        <v>1014658</v>
      </c>
      <c r="L13" s="34">
        <v>1014658</v>
      </c>
      <c r="M13" s="47">
        <v>1050178</v>
      </c>
      <c r="N13" s="41">
        <v>1068849</v>
      </c>
    </row>
    <row r="14" spans="1:14" ht="12.75">
      <c r="A14" s="1" t="s">
        <v>95</v>
      </c>
      <c r="B14" s="2" t="s">
        <v>96</v>
      </c>
      <c r="C14" s="19"/>
      <c r="D14" s="27"/>
      <c r="E14" s="32"/>
      <c r="F14" s="34"/>
      <c r="G14" s="32"/>
      <c r="H14" s="27"/>
      <c r="I14" s="32"/>
      <c r="J14" s="34"/>
      <c r="K14" s="32"/>
      <c r="L14" s="34"/>
      <c r="M14" s="47"/>
      <c r="N14" s="41"/>
    </row>
    <row r="15" spans="1:14" ht="12.75">
      <c r="A15" s="1" t="s">
        <v>97</v>
      </c>
      <c r="B15" s="2" t="s">
        <v>98</v>
      </c>
      <c r="C15" s="19"/>
      <c r="D15" s="27"/>
      <c r="E15" s="32"/>
      <c r="F15" s="34"/>
      <c r="G15" s="32"/>
      <c r="H15" s="27"/>
      <c r="I15" s="32"/>
      <c r="J15" s="34"/>
      <c r="K15" s="32"/>
      <c r="L15" s="34"/>
      <c r="M15" s="47"/>
      <c r="N15" s="41"/>
    </row>
    <row r="16" spans="1:14" ht="12.75">
      <c r="A16" s="1" t="s">
        <v>8</v>
      </c>
      <c r="B16" s="2" t="s">
        <v>9</v>
      </c>
      <c r="C16" s="19">
        <v>4736553</v>
      </c>
      <c r="D16" s="27">
        <v>4363426</v>
      </c>
      <c r="E16" s="32">
        <v>4352730</v>
      </c>
      <c r="F16" s="34">
        <v>4513175</v>
      </c>
      <c r="G16" s="32">
        <v>4513175</v>
      </c>
      <c r="H16" s="27">
        <v>4599947</v>
      </c>
      <c r="I16" s="32">
        <v>4450199</v>
      </c>
      <c r="J16" s="34">
        <v>4471992</v>
      </c>
      <c r="K16" s="32">
        <v>4771088</v>
      </c>
      <c r="L16" s="34">
        <v>4771088</v>
      </c>
      <c r="M16" s="47">
        <v>4864628</v>
      </c>
      <c r="N16" s="41">
        <v>5018734</v>
      </c>
    </row>
    <row r="17" spans="1:14" ht="12.75">
      <c r="A17" s="1" t="s">
        <v>99</v>
      </c>
      <c r="B17" s="2" t="s">
        <v>100</v>
      </c>
      <c r="C17" s="19"/>
      <c r="D17" s="27"/>
      <c r="E17" s="32"/>
      <c r="F17" s="34"/>
      <c r="G17" s="32"/>
      <c r="H17" s="27"/>
      <c r="I17" s="32"/>
      <c r="J17" s="34"/>
      <c r="K17" s="32"/>
      <c r="L17" s="34"/>
      <c r="M17" s="47"/>
      <c r="N17" s="41"/>
    </row>
    <row r="18" spans="1:14" ht="12.75">
      <c r="A18" s="1" t="s">
        <v>101</v>
      </c>
      <c r="B18" s="2" t="s">
        <v>102</v>
      </c>
      <c r="C18" s="19"/>
      <c r="D18" s="27"/>
      <c r="E18" s="32"/>
      <c r="F18" s="34"/>
      <c r="G18" s="32"/>
      <c r="H18" s="27"/>
      <c r="I18" s="32"/>
      <c r="J18" s="34"/>
      <c r="K18" s="32"/>
      <c r="L18" s="34"/>
      <c r="M18" s="47"/>
      <c r="N18" s="41"/>
    </row>
    <row r="19" spans="1:14" ht="12.75">
      <c r="A19" s="1" t="s">
        <v>10</v>
      </c>
      <c r="B19" s="2" t="s">
        <v>11</v>
      </c>
      <c r="C19" s="19">
        <v>1047516</v>
      </c>
      <c r="D19" s="27">
        <v>976078</v>
      </c>
      <c r="E19" s="32">
        <v>975172</v>
      </c>
      <c r="F19" s="34">
        <v>988766</v>
      </c>
      <c r="G19" s="32">
        <v>988766</v>
      </c>
      <c r="H19" s="27">
        <v>1057921</v>
      </c>
      <c r="I19" s="32">
        <v>1045234</v>
      </c>
      <c r="J19" s="34">
        <v>1067682</v>
      </c>
      <c r="K19" s="32">
        <v>1072421</v>
      </c>
      <c r="L19" s="34">
        <v>1072421</v>
      </c>
      <c r="M19" s="47">
        <v>1139660</v>
      </c>
      <c r="N19" s="41">
        <v>1132576</v>
      </c>
    </row>
    <row r="20" spans="1:14" ht="12.75" customHeight="1">
      <c r="A20" s="1" t="s">
        <v>103</v>
      </c>
      <c r="B20" s="2" t="s">
        <v>104</v>
      </c>
      <c r="C20" s="19"/>
      <c r="D20" s="27"/>
      <c r="E20" s="32"/>
      <c r="F20" s="34"/>
      <c r="G20" s="32"/>
      <c r="H20" s="27"/>
      <c r="I20" s="32"/>
      <c r="J20" s="34"/>
      <c r="K20" s="32"/>
      <c r="L20" s="34"/>
      <c r="M20" s="47"/>
      <c r="N20" s="41"/>
    </row>
    <row r="21" spans="1:14" ht="12.75" customHeight="1">
      <c r="A21" s="1" t="s">
        <v>12</v>
      </c>
      <c r="B21" s="2" t="s">
        <v>13</v>
      </c>
      <c r="C21" s="19">
        <v>10420</v>
      </c>
      <c r="D21" s="27">
        <v>10420</v>
      </c>
      <c r="E21" s="32">
        <v>10420</v>
      </c>
      <c r="F21" s="34">
        <v>10420</v>
      </c>
      <c r="G21" s="32">
        <v>10420</v>
      </c>
      <c r="H21" s="27">
        <v>10420</v>
      </c>
      <c r="I21" s="32">
        <v>10420</v>
      </c>
      <c r="J21" s="34">
        <v>10420</v>
      </c>
      <c r="K21" s="32">
        <v>10420</v>
      </c>
      <c r="L21" s="34">
        <v>10420</v>
      </c>
      <c r="M21" s="47">
        <v>10420</v>
      </c>
      <c r="N21" s="41">
        <v>10420</v>
      </c>
    </row>
    <row r="22" spans="1:14" ht="12.75">
      <c r="A22" s="1" t="s">
        <v>105</v>
      </c>
      <c r="B22" s="2" t="s">
        <v>106</v>
      </c>
      <c r="C22" s="19"/>
      <c r="D22" s="27"/>
      <c r="E22" s="32"/>
      <c r="F22" s="34"/>
      <c r="G22" s="32"/>
      <c r="H22" s="27"/>
      <c r="I22" s="32"/>
      <c r="J22" s="34"/>
      <c r="K22" s="32"/>
      <c r="L22" s="34"/>
      <c r="M22" s="47"/>
      <c r="N22" s="41"/>
    </row>
    <row r="23" spans="1:14" ht="12.75">
      <c r="A23" s="1" t="s">
        <v>14</v>
      </c>
      <c r="B23" s="2" t="s">
        <v>15</v>
      </c>
      <c r="C23" s="19">
        <v>1025215</v>
      </c>
      <c r="D23" s="27">
        <v>952324</v>
      </c>
      <c r="E23" s="32">
        <v>950648</v>
      </c>
      <c r="F23" s="34">
        <v>975789</v>
      </c>
      <c r="G23" s="32">
        <v>975789</v>
      </c>
      <c r="H23" s="27">
        <v>1012005</v>
      </c>
      <c r="I23" s="32">
        <v>988541</v>
      </c>
      <c r="J23" s="34">
        <v>999496</v>
      </c>
      <c r="K23" s="32">
        <v>1038822</v>
      </c>
      <c r="L23" s="34">
        <v>1038822</v>
      </c>
      <c r="M23" s="47">
        <v>1075188</v>
      </c>
      <c r="N23" s="41">
        <v>1093127</v>
      </c>
    </row>
    <row r="24" spans="1:14" ht="12.75">
      <c r="A24" s="1" t="s">
        <v>16</v>
      </c>
      <c r="B24" s="2" t="s">
        <v>17</v>
      </c>
      <c r="C24" s="19">
        <v>394780</v>
      </c>
      <c r="D24" s="27">
        <v>363346</v>
      </c>
      <c r="E24" s="32">
        <v>362426</v>
      </c>
      <c r="F24" s="34">
        <v>376230</v>
      </c>
      <c r="G24" s="32">
        <v>376230</v>
      </c>
      <c r="H24" s="27">
        <v>382677</v>
      </c>
      <c r="I24" s="32">
        <v>369793</v>
      </c>
      <c r="J24" s="34">
        <v>371328</v>
      </c>
      <c r="K24" s="32">
        <v>397401</v>
      </c>
      <c r="L24" s="34">
        <v>397401</v>
      </c>
      <c r="M24" s="47">
        <v>404472</v>
      </c>
      <c r="N24" s="41">
        <v>417956</v>
      </c>
    </row>
    <row r="25" spans="1:14" ht="12.75">
      <c r="A25" s="1" t="s">
        <v>18</v>
      </c>
      <c r="B25" s="2" t="s">
        <v>19</v>
      </c>
      <c r="C25" s="19">
        <v>999975</v>
      </c>
      <c r="D25" s="27">
        <v>922449</v>
      </c>
      <c r="E25" s="32">
        <v>920218</v>
      </c>
      <c r="F25" s="34">
        <v>953681</v>
      </c>
      <c r="G25" s="32">
        <v>953681</v>
      </c>
      <c r="H25" s="27">
        <v>971360</v>
      </c>
      <c r="I25" s="32">
        <v>940128</v>
      </c>
      <c r="J25" s="34">
        <v>944533</v>
      </c>
      <c r="K25" s="32">
        <v>1007053</v>
      </c>
      <c r="L25" s="34">
        <v>1007053</v>
      </c>
      <c r="M25" s="47">
        <v>1026160</v>
      </c>
      <c r="N25" s="41">
        <v>1059267</v>
      </c>
    </row>
    <row r="26" spans="1:14" ht="12.75">
      <c r="A26" s="1" t="s">
        <v>107</v>
      </c>
      <c r="B26" s="2" t="s">
        <v>108</v>
      </c>
      <c r="C26" s="19"/>
      <c r="D26" s="27"/>
      <c r="E26" s="32"/>
      <c r="F26" s="34"/>
      <c r="G26" s="32"/>
      <c r="H26" s="27"/>
      <c r="I26" s="32"/>
      <c r="J26" s="34"/>
      <c r="K26" s="32"/>
      <c r="L26" s="34"/>
      <c r="M26" s="47"/>
      <c r="N26" s="41"/>
    </row>
    <row r="27" spans="1:14" ht="12.75">
      <c r="A27" s="1" t="s">
        <v>109</v>
      </c>
      <c r="B27" s="2" t="s">
        <v>110</v>
      </c>
      <c r="C27" s="19"/>
      <c r="D27" s="27"/>
      <c r="E27" s="32"/>
      <c r="F27" s="34"/>
      <c r="G27" s="32"/>
      <c r="H27" s="27"/>
      <c r="I27" s="32"/>
      <c r="J27" s="34"/>
      <c r="K27" s="32"/>
      <c r="L27" s="34"/>
      <c r="M27" s="47"/>
      <c r="N27" s="41"/>
    </row>
    <row r="28" spans="1:14" ht="12.75">
      <c r="A28" s="1" t="s">
        <v>20</v>
      </c>
      <c r="B28" s="2" t="s">
        <v>21</v>
      </c>
      <c r="C28" s="19">
        <v>1170758</v>
      </c>
      <c r="D28" s="27">
        <v>1095055</v>
      </c>
      <c r="E28" s="32">
        <v>1094480</v>
      </c>
      <c r="F28" s="34">
        <v>1103098</v>
      </c>
      <c r="G28" s="32">
        <v>1103098</v>
      </c>
      <c r="H28" s="27">
        <v>1193786</v>
      </c>
      <c r="I28" s="32">
        <v>1185743</v>
      </c>
      <c r="J28" s="34">
        <v>1215590</v>
      </c>
      <c r="K28" s="32">
        <v>1202978</v>
      </c>
      <c r="L28" s="34">
        <v>1202978</v>
      </c>
      <c r="M28" s="47">
        <v>1290563</v>
      </c>
      <c r="N28" s="41">
        <v>1271650</v>
      </c>
    </row>
    <row r="29" spans="1:14" ht="12.75">
      <c r="A29" s="1" t="s">
        <v>111</v>
      </c>
      <c r="B29" s="2" t="s">
        <v>22</v>
      </c>
      <c r="C29" s="19">
        <v>1254657</v>
      </c>
      <c r="D29" s="27">
        <v>1254657</v>
      </c>
      <c r="E29" s="32">
        <v>1254657</v>
      </c>
      <c r="F29" s="34">
        <v>1254657</v>
      </c>
      <c r="G29" s="32">
        <v>1254657</v>
      </c>
      <c r="H29" s="27">
        <v>1254657</v>
      </c>
      <c r="I29" s="32">
        <v>1254657</v>
      </c>
      <c r="J29" s="34">
        <v>1254657</v>
      </c>
      <c r="K29" s="32">
        <v>1254657</v>
      </c>
      <c r="L29" s="34">
        <v>1254657</v>
      </c>
      <c r="M29" s="47">
        <v>1254657</v>
      </c>
      <c r="N29" s="41">
        <v>1254657</v>
      </c>
    </row>
    <row r="30" spans="1:14" ht="12.75">
      <c r="A30" s="1" t="s">
        <v>112</v>
      </c>
      <c r="B30" s="2" t="s">
        <v>113</v>
      </c>
      <c r="C30" s="19"/>
      <c r="D30" s="27"/>
      <c r="E30" s="32"/>
      <c r="F30" s="34"/>
      <c r="G30" s="32"/>
      <c r="H30" s="27"/>
      <c r="I30" s="32"/>
      <c r="J30" s="34"/>
      <c r="K30" s="32"/>
      <c r="L30" s="34"/>
      <c r="M30" s="47"/>
      <c r="N30" s="41"/>
    </row>
    <row r="31" spans="1:14" ht="12.75">
      <c r="A31" s="1" t="s">
        <v>114</v>
      </c>
      <c r="B31" s="2" t="s">
        <v>115</v>
      </c>
      <c r="C31" s="19"/>
      <c r="D31" s="27"/>
      <c r="E31" s="32">
        <v>3489646</v>
      </c>
      <c r="F31" s="34"/>
      <c r="G31" s="32"/>
      <c r="H31" s="27"/>
      <c r="I31" s="32"/>
      <c r="J31" s="34"/>
      <c r="K31" s="32">
        <v>125980</v>
      </c>
      <c r="L31" s="34"/>
      <c r="M31" s="47"/>
      <c r="N31" s="41"/>
    </row>
    <row r="32" spans="1:14" ht="12.75">
      <c r="A32" s="1" t="s">
        <v>116</v>
      </c>
      <c r="B32" s="2" t="s">
        <v>23</v>
      </c>
      <c r="C32" s="19">
        <v>388448</v>
      </c>
      <c r="D32" s="27">
        <v>365389</v>
      </c>
      <c r="E32" s="32">
        <v>364863</v>
      </c>
      <c r="F32" s="34">
        <v>395207</v>
      </c>
      <c r="G32" s="32">
        <v>470181</v>
      </c>
      <c r="H32" s="27">
        <v>384581</v>
      </c>
      <c r="I32" s="32">
        <v>458093</v>
      </c>
      <c r="J32" s="34">
        <v>382427</v>
      </c>
      <c r="K32" s="32">
        <v>404686</v>
      </c>
      <c r="L32" s="34">
        <v>463735</v>
      </c>
      <c r="M32" s="47">
        <v>495891</v>
      </c>
      <c r="N32" s="41">
        <v>493346</v>
      </c>
    </row>
    <row r="33" spans="1:14" ht="12.75">
      <c r="A33" s="1" t="s">
        <v>117</v>
      </c>
      <c r="B33" s="2" t="s">
        <v>118</v>
      </c>
      <c r="C33" s="19"/>
      <c r="D33" s="27"/>
      <c r="E33" s="32"/>
      <c r="F33" s="34"/>
      <c r="G33" s="32"/>
      <c r="H33" s="27"/>
      <c r="I33" s="32"/>
      <c r="J33" s="34"/>
      <c r="K33" s="32"/>
      <c r="L33" s="34"/>
      <c r="M33" s="47"/>
      <c r="N33" s="41"/>
    </row>
    <row r="34" spans="1:14" ht="12.75">
      <c r="A34" s="1" t="s">
        <v>119</v>
      </c>
      <c r="B34" s="2" t="s">
        <v>120</v>
      </c>
      <c r="C34" s="19"/>
      <c r="D34" s="27"/>
      <c r="E34" s="32"/>
      <c r="F34" s="34"/>
      <c r="G34" s="32"/>
      <c r="H34" s="27"/>
      <c r="I34" s="32"/>
      <c r="J34" s="34"/>
      <c r="K34" s="32"/>
      <c r="L34" s="34"/>
      <c r="M34" s="47"/>
      <c r="N34" s="41"/>
    </row>
    <row r="35" spans="1:14" ht="25.5">
      <c r="A35" s="1" t="s">
        <v>121</v>
      </c>
      <c r="B35" s="2" t="s">
        <v>122</v>
      </c>
      <c r="C35" s="19"/>
      <c r="D35" s="27"/>
      <c r="E35" s="32"/>
      <c r="F35" s="34"/>
      <c r="G35" s="32">
        <v>3094512</v>
      </c>
      <c r="H35" s="27"/>
      <c r="I35" s="32">
        <v>3001054</v>
      </c>
      <c r="J35" s="34"/>
      <c r="K35" s="32"/>
      <c r="L35" s="34">
        <v>2822019</v>
      </c>
      <c r="M35" s="47">
        <v>190131</v>
      </c>
      <c r="N35" s="41">
        <v>2869054</v>
      </c>
    </row>
    <row r="36" spans="1:14" ht="12.75">
      <c r="A36" s="1" t="s">
        <v>123</v>
      </c>
      <c r="B36" s="2" t="s">
        <v>124</v>
      </c>
      <c r="C36" s="19"/>
      <c r="D36" s="27"/>
      <c r="E36" s="32"/>
      <c r="F36" s="34"/>
      <c r="G36" s="32"/>
      <c r="H36" s="27"/>
      <c r="I36" s="32"/>
      <c r="J36" s="34"/>
      <c r="K36" s="32"/>
      <c r="L36" s="34"/>
      <c r="M36" s="47"/>
      <c r="N36" s="41"/>
    </row>
    <row r="37" spans="1:14" ht="25.5">
      <c r="A37" s="1" t="s">
        <v>125</v>
      </c>
      <c r="B37" s="2" t="s">
        <v>122</v>
      </c>
      <c r="C37" s="19"/>
      <c r="D37" s="27"/>
      <c r="E37" s="32"/>
      <c r="F37" s="34"/>
      <c r="G37" s="32">
        <v>425376</v>
      </c>
      <c r="H37" s="27"/>
      <c r="I37" s="32">
        <v>420654</v>
      </c>
      <c r="J37" s="34"/>
      <c r="K37" s="32"/>
      <c r="L37" s="34">
        <v>415974</v>
      </c>
      <c r="M37" s="47">
        <v>84792</v>
      </c>
      <c r="N37" s="41">
        <v>412116</v>
      </c>
    </row>
    <row r="38" spans="1:14" ht="12.75">
      <c r="A38" s="1" t="s">
        <v>126</v>
      </c>
      <c r="B38" s="2" t="s">
        <v>127</v>
      </c>
      <c r="C38" s="19"/>
      <c r="D38" s="27"/>
      <c r="E38" s="32"/>
      <c r="F38" s="34"/>
      <c r="G38" s="32"/>
      <c r="H38" s="27"/>
      <c r="I38" s="32"/>
      <c r="J38" s="34"/>
      <c r="K38" s="32"/>
      <c r="L38" s="34"/>
      <c r="M38" s="47"/>
      <c r="N38" s="41"/>
    </row>
    <row r="39" spans="1:14" ht="12.75" customHeight="1">
      <c r="A39" s="1" t="s">
        <v>128</v>
      </c>
      <c r="B39" s="2" t="s">
        <v>122</v>
      </c>
      <c r="C39" s="19"/>
      <c r="D39" s="27"/>
      <c r="E39" s="32"/>
      <c r="F39" s="34"/>
      <c r="G39" s="32"/>
      <c r="H39" s="27"/>
      <c r="I39" s="32"/>
      <c r="J39" s="34"/>
      <c r="K39" s="32"/>
      <c r="L39" s="34"/>
      <c r="M39" s="47"/>
      <c r="N39" s="41"/>
    </row>
    <row r="40" spans="1:14" ht="25.5">
      <c r="A40" s="1" t="s">
        <v>129</v>
      </c>
      <c r="B40" s="2" t="s">
        <v>130</v>
      </c>
      <c r="C40" s="19"/>
      <c r="D40" s="27"/>
      <c r="E40" s="32"/>
      <c r="F40" s="34"/>
      <c r="G40" s="32"/>
      <c r="H40" s="27"/>
      <c r="I40" s="32"/>
      <c r="J40" s="34"/>
      <c r="K40" s="32"/>
      <c r="L40" s="34"/>
      <c r="M40" s="47"/>
      <c r="N40" s="41"/>
    </row>
    <row r="41" spans="1:14" ht="12.75">
      <c r="A41" s="1" t="s">
        <v>131</v>
      </c>
      <c r="B41" s="2" t="s">
        <v>132</v>
      </c>
      <c r="C41" s="19"/>
      <c r="D41" s="27"/>
      <c r="E41" s="32"/>
      <c r="F41" s="34"/>
      <c r="G41" s="32"/>
      <c r="H41" s="27"/>
      <c r="I41" s="32"/>
      <c r="J41" s="34"/>
      <c r="K41" s="32"/>
      <c r="L41" s="34"/>
      <c r="M41" s="47"/>
      <c r="N41" s="41"/>
    </row>
    <row r="42" spans="1:14" ht="12.75">
      <c r="A42" s="1" t="s">
        <v>133</v>
      </c>
      <c r="B42" s="2" t="s">
        <v>24</v>
      </c>
      <c r="C42" s="19">
        <v>712418</v>
      </c>
      <c r="D42" s="27">
        <v>1750502</v>
      </c>
      <c r="E42" s="32"/>
      <c r="F42" s="34">
        <v>1473019</v>
      </c>
      <c r="G42" s="32">
        <v>654602</v>
      </c>
      <c r="H42" s="27">
        <v>793335</v>
      </c>
      <c r="I42" s="32">
        <v>762648</v>
      </c>
      <c r="J42" s="34">
        <v>617726</v>
      </c>
      <c r="K42" s="32">
        <v>844431</v>
      </c>
      <c r="L42" s="34">
        <v>755705</v>
      </c>
      <c r="M42" s="47">
        <v>881879</v>
      </c>
      <c r="N42" s="41">
        <v>1196461</v>
      </c>
    </row>
    <row r="43" spans="1:14" ht="12.75">
      <c r="A43" s="1" t="s">
        <v>134</v>
      </c>
      <c r="B43" s="2" t="s">
        <v>38</v>
      </c>
      <c r="C43" s="19">
        <v>699081</v>
      </c>
      <c r="D43" s="27">
        <v>411004</v>
      </c>
      <c r="E43" s="32">
        <v>345048</v>
      </c>
      <c r="F43" s="34">
        <v>668472</v>
      </c>
      <c r="G43" s="32">
        <v>836332</v>
      </c>
      <c r="H43" s="27">
        <v>905260</v>
      </c>
      <c r="I43" s="32">
        <v>1046831</v>
      </c>
      <c r="J43" s="34">
        <v>988981</v>
      </c>
      <c r="K43" s="32">
        <v>1055409</v>
      </c>
      <c r="L43" s="34">
        <v>1162586</v>
      </c>
      <c r="M43" s="47">
        <v>1079670</v>
      </c>
      <c r="N43" s="41">
        <v>1010744</v>
      </c>
    </row>
    <row r="44" spans="1:14" ht="12.75">
      <c r="A44" s="1" t="s">
        <v>135</v>
      </c>
      <c r="B44" s="2" t="s">
        <v>136</v>
      </c>
      <c r="C44" s="19"/>
      <c r="D44" s="27"/>
      <c r="E44" s="32"/>
      <c r="F44" s="34"/>
      <c r="G44" s="32"/>
      <c r="H44" s="27"/>
      <c r="I44" s="32"/>
      <c r="J44" s="34"/>
      <c r="K44" s="32"/>
      <c r="L44" s="34"/>
      <c r="M44" s="47"/>
      <c r="N44" s="41"/>
    </row>
    <row r="45" spans="1:14" ht="12.75">
      <c r="A45" s="1" t="s">
        <v>137</v>
      </c>
      <c r="B45" s="2" t="s">
        <v>138</v>
      </c>
      <c r="C45" s="19"/>
      <c r="D45" s="27"/>
      <c r="E45" s="32"/>
      <c r="F45" s="34"/>
      <c r="G45" s="32"/>
      <c r="H45" s="27"/>
      <c r="I45" s="32"/>
      <c r="J45" s="34"/>
      <c r="K45" s="32"/>
      <c r="L45" s="34"/>
      <c r="M45" s="47"/>
      <c r="N45" s="41"/>
    </row>
    <row r="46" spans="1:14" ht="12.75">
      <c r="A46" s="1" t="s">
        <v>139</v>
      </c>
      <c r="B46" s="2" t="s">
        <v>140</v>
      </c>
      <c r="C46" s="19"/>
      <c r="D46" s="27"/>
      <c r="E46" s="32"/>
      <c r="F46" s="34"/>
      <c r="G46" s="32"/>
      <c r="H46" s="27"/>
      <c r="I46" s="32"/>
      <c r="J46" s="34"/>
      <c r="K46" s="32"/>
      <c r="L46" s="34"/>
      <c r="M46" s="47"/>
      <c r="N46" s="41"/>
    </row>
    <row r="47" spans="1:14" ht="12.75">
      <c r="A47" s="1" t="s">
        <v>141</v>
      </c>
      <c r="B47" s="2" t="s">
        <v>142</v>
      </c>
      <c r="C47" s="19"/>
      <c r="D47" s="27"/>
      <c r="E47" s="32"/>
      <c r="F47" s="34"/>
      <c r="G47" s="32"/>
      <c r="H47" s="27"/>
      <c r="I47" s="32"/>
      <c r="J47" s="34"/>
      <c r="K47" s="32">
        <v>1234250</v>
      </c>
      <c r="L47" s="34"/>
      <c r="M47" s="47"/>
      <c r="N47" s="41"/>
    </row>
    <row r="48" spans="1:14" ht="12.75">
      <c r="A48" s="1" t="s">
        <v>143</v>
      </c>
      <c r="B48" s="2" t="s">
        <v>144</v>
      </c>
      <c r="C48" s="19"/>
      <c r="D48" s="27"/>
      <c r="E48" s="32"/>
      <c r="F48" s="34"/>
      <c r="G48" s="32"/>
      <c r="H48" s="27"/>
      <c r="I48" s="32"/>
      <c r="J48" s="34"/>
      <c r="K48" s="32"/>
      <c r="L48" s="34"/>
      <c r="M48" s="47"/>
      <c r="N48" s="41">
        <v>894850</v>
      </c>
    </row>
    <row r="49" spans="1:14" ht="12.75">
      <c r="A49" s="1" t="s">
        <v>145</v>
      </c>
      <c r="B49" s="2" t="s">
        <v>146</v>
      </c>
      <c r="C49" s="19"/>
      <c r="D49" s="27"/>
      <c r="E49" s="32">
        <v>602616</v>
      </c>
      <c r="F49" s="34">
        <v>125545</v>
      </c>
      <c r="G49" s="32"/>
      <c r="H49" s="27">
        <v>728161</v>
      </c>
      <c r="I49" s="32"/>
      <c r="J49" s="34"/>
      <c r="K49" s="32"/>
      <c r="L49" s="34"/>
      <c r="M49" s="47">
        <v>100436</v>
      </c>
      <c r="N49" s="41"/>
    </row>
    <row r="50" spans="1:14" ht="12.75">
      <c r="A50" s="1" t="s">
        <v>147</v>
      </c>
      <c r="B50" s="2" t="s">
        <v>148</v>
      </c>
      <c r="C50" s="19"/>
      <c r="D50" s="27"/>
      <c r="E50" s="32"/>
      <c r="F50" s="34"/>
      <c r="G50" s="32"/>
      <c r="H50" s="27"/>
      <c r="I50" s="32"/>
      <c r="J50" s="34"/>
      <c r="K50" s="32"/>
      <c r="L50" s="34"/>
      <c r="M50" s="47"/>
      <c r="N50" s="41"/>
    </row>
    <row r="51" spans="1:14" ht="12.75">
      <c r="A51" s="1" t="s">
        <v>149</v>
      </c>
      <c r="B51" s="2" t="s">
        <v>150</v>
      </c>
      <c r="C51" s="19"/>
      <c r="D51" s="27"/>
      <c r="E51" s="32"/>
      <c r="F51" s="34"/>
      <c r="G51" s="32"/>
      <c r="H51" s="27"/>
      <c r="I51" s="32"/>
      <c r="J51" s="34"/>
      <c r="K51" s="32"/>
      <c r="L51" s="34"/>
      <c r="M51" s="47"/>
      <c r="N51" s="41">
        <v>4830000</v>
      </c>
    </row>
    <row r="52" spans="1:14" ht="12.75">
      <c r="A52" s="1" t="s">
        <v>151</v>
      </c>
      <c r="B52" s="2" t="s">
        <v>152</v>
      </c>
      <c r="C52" s="19"/>
      <c r="D52" s="27"/>
      <c r="E52" s="32">
        <v>315075</v>
      </c>
      <c r="F52" s="34">
        <v>105025</v>
      </c>
      <c r="G52" s="32"/>
      <c r="H52" s="27"/>
      <c r="I52" s="32"/>
      <c r="J52" s="34"/>
      <c r="K52" s="32"/>
      <c r="L52" s="34"/>
      <c r="M52" s="47">
        <v>42010</v>
      </c>
      <c r="N52" s="41"/>
    </row>
    <row r="53" spans="1:14" s="8" customFormat="1" ht="12.75">
      <c r="A53" s="4" t="s">
        <v>153</v>
      </c>
      <c r="B53" s="5" t="s">
        <v>154</v>
      </c>
      <c r="C53" s="7">
        <f aca="true" t="shared" si="1" ref="C53:N53">SUM(C54:C93)</f>
        <v>3866815</v>
      </c>
      <c r="D53" s="7">
        <f t="shared" si="1"/>
        <v>4158423</v>
      </c>
      <c r="E53" s="7">
        <f t="shared" si="1"/>
        <v>5424152</v>
      </c>
      <c r="F53" s="7">
        <f t="shared" si="1"/>
        <v>4483373</v>
      </c>
      <c r="G53" s="7">
        <f t="shared" si="1"/>
        <v>4900443</v>
      </c>
      <c r="H53" s="7">
        <f t="shared" si="1"/>
        <v>3818544</v>
      </c>
      <c r="I53" s="7">
        <f t="shared" si="1"/>
        <v>4224314</v>
      </c>
      <c r="J53" s="7">
        <f t="shared" si="1"/>
        <v>3863272</v>
      </c>
      <c r="K53" s="7">
        <f t="shared" si="1"/>
        <v>6311566</v>
      </c>
      <c r="L53" s="7">
        <f t="shared" si="1"/>
        <v>4111454</v>
      </c>
      <c r="M53" s="7">
        <f t="shared" si="1"/>
        <v>3284490</v>
      </c>
      <c r="N53" s="7">
        <f t="shared" si="1"/>
        <v>7046779</v>
      </c>
    </row>
    <row r="54" spans="1:14" ht="12.75">
      <c r="A54" s="1" t="s">
        <v>155</v>
      </c>
      <c r="B54" s="2" t="s">
        <v>89</v>
      </c>
      <c r="C54" s="19"/>
      <c r="D54" s="27"/>
      <c r="E54" s="32"/>
      <c r="F54" s="34"/>
      <c r="G54" s="32"/>
      <c r="H54" s="27"/>
      <c r="I54" s="32"/>
      <c r="J54" s="34"/>
      <c r="K54" s="32"/>
      <c r="L54" s="34"/>
      <c r="M54" s="47"/>
      <c r="N54" s="41"/>
    </row>
    <row r="55" spans="1:14" ht="12.75">
      <c r="A55" s="1" t="s">
        <v>156</v>
      </c>
      <c r="B55" s="2" t="s">
        <v>3</v>
      </c>
      <c r="C55" s="19">
        <v>1111908</v>
      </c>
      <c r="D55" s="27">
        <v>1174966</v>
      </c>
      <c r="E55" s="32">
        <v>1174966</v>
      </c>
      <c r="F55" s="34">
        <v>1220283</v>
      </c>
      <c r="G55" s="32">
        <v>1183584</v>
      </c>
      <c r="H55" s="32">
        <v>1057468</v>
      </c>
      <c r="I55" s="32">
        <v>1057468</v>
      </c>
      <c r="J55" s="34">
        <v>1170972</v>
      </c>
      <c r="K55" s="32">
        <v>1183584</v>
      </c>
      <c r="L55" s="34">
        <v>983074</v>
      </c>
      <c r="M55" s="47">
        <v>983074</v>
      </c>
      <c r="N55" s="41">
        <v>1242765</v>
      </c>
    </row>
    <row r="56" spans="1:14" ht="12.75">
      <c r="A56" s="1" t="s">
        <v>157</v>
      </c>
      <c r="B56" s="2" t="s">
        <v>92</v>
      </c>
      <c r="C56" s="19"/>
      <c r="D56" s="27"/>
      <c r="E56" s="32"/>
      <c r="F56" s="34"/>
      <c r="G56" s="32"/>
      <c r="H56" s="27"/>
      <c r="I56" s="32"/>
      <c r="J56" s="34"/>
      <c r="K56" s="32"/>
      <c r="L56" s="34"/>
      <c r="M56" s="47"/>
      <c r="N56" s="41"/>
    </row>
    <row r="57" spans="1:14" ht="25.5">
      <c r="A57" s="1" t="s">
        <v>158</v>
      </c>
      <c r="B57" s="2" t="s">
        <v>159</v>
      </c>
      <c r="C57" s="19"/>
      <c r="D57" s="27"/>
      <c r="E57" s="32"/>
      <c r="F57" s="34"/>
      <c r="G57" s="32"/>
      <c r="H57" s="27"/>
      <c r="I57" s="32"/>
      <c r="J57" s="34"/>
      <c r="K57" s="32"/>
      <c r="L57" s="34"/>
      <c r="M57" s="47"/>
      <c r="N57" s="41"/>
    </row>
    <row r="58" spans="1:14" ht="12.75">
      <c r="A58" s="1" t="s">
        <v>160</v>
      </c>
      <c r="B58" s="2" t="s">
        <v>94</v>
      </c>
      <c r="C58" s="19"/>
      <c r="D58" s="27"/>
      <c r="E58" s="32"/>
      <c r="F58" s="34"/>
      <c r="G58" s="32"/>
      <c r="H58" s="27"/>
      <c r="I58" s="32"/>
      <c r="J58" s="34"/>
      <c r="K58" s="32"/>
      <c r="L58" s="34"/>
      <c r="M58" s="47"/>
      <c r="N58" s="41"/>
    </row>
    <row r="59" spans="1:14" ht="12.75">
      <c r="A59" s="1" t="s">
        <v>25</v>
      </c>
      <c r="B59" s="2" t="s">
        <v>26</v>
      </c>
      <c r="C59" s="19">
        <v>233501</v>
      </c>
      <c r="D59" s="27">
        <v>246743</v>
      </c>
      <c r="E59" s="32">
        <v>246743</v>
      </c>
      <c r="F59" s="34">
        <v>253979</v>
      </c>
      <c r="G59" s="32">
        <v>248552</v>
      </c>
      <c r="H59" s="27">
        <v>222068</v>
      </c>
      <c r="I59" s="32">
        <v>222068</v>
      </c>
      <c r="J59" s="34">
        <v>245904</v>
      </c>
      <c r="K59" s="32">
        <v>248552</v>
      </c>
      <c r="L59" s="34">
        <v>206445</v>
      </c>
      <c r="M59" s="47">
        <v>206445</v>
      </c>
      <c r="N59" s="41">
        <v>260982</v>
      </c>
    </row>
    <row r="60" spans="1:14" ht="12.75">
      <c r="A60" s="1" t="s">
        <v>161</v>
      </c>
      <c r="B60" s="2" t="s">
        <v>98</v>
      </c>
      <c r="C60" s="19"/>
      <c r="D60" s="27"/>
      <c r="E60" s="32"/>
      <c r="F60" s="34"/>
      <c r="G60" s="32"/>
      <c r="H60" s="27"/>
      <c r="I60" s="32"/>
      <c r="J60" s="34"/>
      <c r="K60" s="32"/>
      <c r="L60" s="34"/>
      <c r="M60" s="47"/>
      <c r="N60" s="41"/>
    </row>
    <row r="61" spans="1:14" ht="12.75">
      <c r="A61" s="1" t="s">
        <v>27</v>
      </c>
      <c r="B61" s="2" t="s">
        <v>28</v>
      </c>
      <c r="C61" s="19">
        <v>646657</v>
      </c>
      <c r="D61" s="27">
        <v>676368</v>
      </c>
      <c r="E61" s="32">
        <v>676368</v>
      </c>
      <c r="F61" s="34">
        <v>670811</v>
      </c>
      <c r="G61" s="32">
        <v>670811</v>
      </c>
      <c r="H61" s="32">
        <v>611389</v>
      </c>
      <c r="I61" s="32">
        <v>611389</v>
      </c>
      <c r="J61" s="34">
        <v>664869</v>
      </c>
      <c r="K61" s="32">
        <v>670811</v>
      </c>
      <c r="L61" s="34">
        <v>492047</v>
      </c>
      <c r="M61" s="47">
        <v>492047</v>
      </c>
      <c r="N61" s="41">
        <v>704351</v>
      </c>
    </row>
    <row r="62" spans="1:14" ht="12.75">
      <c r="A62" s="1" t="s">
        <v>162</v>
      </c>
      <c r="B62" s="2" t="s">
        <v>100</v>
      </c>
      <c r="C62" s="19"/>
      <c r="D62" s="27"/>
      <c r="E62" s="32"/>
      <c r="F62" s="34"/>
      <c r="G62" s="32"/>
      <c r="H62" s="27"/>
      <c r="I62" s="32"/>
      <c r="J62" s="34"/>
      <c r="K62" s="32"/>
      <c r="L62" s="34"/>
      <c r="M62" s="47"/>
      <c r="N62" s="41"/>
    </row>
    <row r="63" spans="1:14" ht="12.75">
      <c r="A63" s="1" t="s">
        <v>163</v>
      </c>
      <c r="B63" s="2" t="s">
        <v>102</v>
      </c>
      <c r="C63" s="19"/>
      <c r="D63" s="27"/>
      <c r="E63" s="32"/>
      <c r="F63" s="34"/>
      <c r="G63" s="32"/>
      <c r="H63" s="27"/>
      <c r="I63" s="32"/>
      <c r="J63" s="34"/>
      <c r="K63" s="32"/>
      <c r="L63" s="34"/>
      <c r="M63" s="47"/>
      <c r="N63" s="41"/>
    </row>
    <row r="64" spans="1:14" ht="12.75">
      <c r="A64" s="1" t="s">
        <v>29</v>
      </c>
      <c r="B64" s="2" t="s">
        <v>30</v>
      </c>
      <c r="C64" s="19">
        <v>395237</v>
      </c>
      <c r="D64" s="27">
        <v>418591</v>
      </c>
      <c r="E64" s="32">
        <v>418591</v>
      </c>
      <c r="F64" s="34">
        <v>418591</v>
      </c>
      <c r="G64" s="32">
        <v>418591</v>
      </c>
      <c r="H64" s="32">
        <v>371883</v>
      </c>
      <c r="I64" s="32">
        <v>371883</v>
      </c>
      <c r="J64" s="34">
        <v>413920</v>
      </c>
      <c r="K64" s="32">
        <v>418591</v>
      </c>
      <c r="L64" s="34">
        <v>373664</v>
      </c>
      <c r="M64" s="47">
        <v>373664</v>
      </c>
      <c r="N64" s="41">
        <v>439517</v>
      </c>
    </row>
    <row r="65" spans="1:14" ht="12.75">
      <c r="A65" s="1" t="s">
        <v>164</v>
      </c>
      <c r="B65" s="2" t="s">
        <v>104</v>
      </c>
      <c r="C65" s="19"/>
      <c r="D65" s="27"/>
      <c r="E65" s="32"/>
      <c r="F65" s="34"/>
      <c r="G65" s="32"/>
      <c r="H65" s="27"/>
      <c r="I65" s="32"/>
      <c r="J65" s="34"/>
      <c r="K65" s="32"/>
      <c r="L65" s="34"/>
      <c r="M65" s="47"/>
      <c r="N65" s="41"/>
    </row>
    <row r="66" spans="1:14" ht="12.75">
      <c r="A66" s="1" t="s">
        <v>165</v>
      </c>
      <c r="B66" s="2" t="s">
        <v>13</v>
      </c>
      <c r="C66" s="19"/>
      <c r="D66" s="27"/>
      <c r="E66" s="32"/>
      <c r="F66" s="34"/>
      <c r="G66" s="32"/>
      <c r="H66" s="27"/>
      <c r="I66" s="32"/>
      <c r="J66" s="34"/>
      <c r="K66" s="32"/>
      <c r="L66" s="34"/>
      <c r="M66" s="47"/>
      <c r="N66" s="41"/>
    </row>
    <row r="67" spans="1:14" ht="12.75">
      <c r="A67" s="1" t="s">
        <v>166</v>
      </c>
      <c r="B67" s="2" t="s">
        <v>106</v>
      </c>
      <c r="C67" s="19"/>
      <c r="D67" s="27"/>
      <c r="E67" s="32"/>
      <c r="F67" s="34"/>
      <c r="G67" s="32"/>
      <c r="H67" s="27"/>
      <c r="I67" s="32"/>
      <c r="J67" s="34"/>
      <c r="K67" s="32"/>
      <c r="L67" s="34"/>
      <c r="M67" s="47"/>
      <c r="N67" s="41"/>
    </row>
    <row r="68" spans="1:14" ht="12.75">
      <c r="A68" s="1" t="s">
        <v>31</v>
      </c>
      <c r="B68" s="2" t="s">
        <v>32</v>
      </c>
      <c r="C68" s="19">
        <v>237299</v>
      </c>
      <c r="D68" s="27">
        <v>250856</v>
      </c>
      <c r="E68" s="32">
        <v>250856</v>
      </c>
      <c r="F68" s="34">
        <v>254471</v>
      </c>
      <c r="G68" s="32">
        <v>254471</v>
      </c>
      <c r="H68" s="27">
        <v>227356</v>
      </c>
      <c r="I68" s="32">
        <v>227356</v>
      </c>
      <c r="J68" s="34">
        <v>250057</v>
      </c>
      <c r="K68" s="32">
        <v>252579</v>
      </c>
      <c r="L68" s="34">
        <v>209469</v>
      </c>
      <c r="M68" s="47">
        <v>209469</v>
      </c>
      <c r="N68" s="41">
        <v>265208</v>
      </c>
    </row>
    <row r="69" spans="1:14" ht="12.75">
      <c r="A69" s="1" t="s">
        <v>33</v>
      </c>
      <c r="B69" s="2" t="s">
        <v>34</v>
      </c>
      <c r="C69" s="19">
        <v>189584</v>
      </c>
      <c r="D69" s="27">
        <v>197902</v>
      </c>
      <c r="E69" s="32">
        <v>197902</v>
      </c>
      <c r="F69" s="34">
        <v>196354</v>
      </c>
      <c r="G69" s="32">
        <v>196354</v>
      </c>
      <c r="H69" s="27">
        <v>179718</v>
      </c>
      <c r="I69" s="32">
        <v>179718</v>
      </c>
      <c r="J69" s="34">
        <v>194690</v>
      </c>
      <c r="K69" s="32">
        <v>196354</v>
      </c>
      <c r="L69" s="34">
        <v>137732</v>
      </c>
      <c r="M69" s="47">
        <v>137732</v>
      </c>
      <c r="N69" s="41">
        <v>206175</v>
      </c>
    </row>
    <row r="70" spans="1:14" ht="12.75">
      <c r="A70" s="1" t="s">
        <v>35</v>
      </c>
      <c r="B70" s="2" t="s">
        <v>36</v>
      </c>
      <c r="C70" s="19"/>
      <c r="D70" s="27"/>
      <c r="E70" s="32"/>
      <c r="F70" s="34"/>
      <c r="G70" s="32"/>
      <c r="H70" s="32"/>
      <c r="I70" s="32"/>
      <c r="J70" s="34"/>
      <c r="K70" s="32"/>
      <c r="L70" s="34"/>
      <c r="M70" s="47"/>
      <c r="N70" s="41"/>
    </row>
    <row r="71" spans="1:14" ht="12.75">
      <c r="A71" s="1" t="s">
        <v>167</v>
      </c>
      <c r="B71" s="2" t="s">
        <v>110</v>
      </c>
      <c r="C71" s="19"/>
      <c r="D71" s="27"/>
      <c r="E71" s="32"/>
      <c r="F71" s="34"/>
      <c r="G71" s="32"/>
      <c r="H71" s="27"/>
      <c r="I71" s="32"/>
      <c r="J71" s="34"/>
      <c r="K71" s="32"/>
      <c r="L71" s="34"/>
      <c r="M71" s="47"/>
      <c r="N71" s="41"/>
    </row>
    <row r="72" spans="1:14" ht="12.75">
      <c r="A72" s="1" t="s">
        <v>37</v>
      </c>
      <c r="B72" s="2" t="s">
        <v>21</v>
      </c>
      <c r="C72" s="19">
        <v>497211</v>
      </c>
      <c r="D72" s="27">
        <v>524309</v>
      </c>
      <c r="E72" s="32">
        <v>524309</v>
      </c>
      <c r="F72" s="34">
        <v>517664</v>
      </c>
      <c r="G72" s="32">
        <v>517664</v>
      </c>
      <c r="H72" s="32">
        <v>463467</v>
      </c>
      <c r="I72" s="32">
        <v>463467</v>
      </c>
      <c r="J72" s="34">
        <v>512244</v>
      </c>
      <c r="K72" s="32">
        <v>517664</v>
      </c>
      <c r="L72" s="34">
        <v>453511</v>
      </c>
      <c r="M72" s="47">
        <v>453511</v>
      </c>
      <c r="N72" s="41">
        <v>543548</v>
      </c>
    </row>
    <row r="73" spans="1:14" ht="12.75">
      <c r="A73" s="1" t="s">
        <v>168</v>
      </c>
      <c r="B73" s="2" t="s">
        <v>113</v>
      </c>
      <c r="C73" s="19"/>
      <c r="D73" s="27"/>
      <c r="E73" s="32"/>
      <c r="F73" s="34"/>
      <c r="G73" s="32"/>
      <c r="H73" s="27"/>
      <c r="I73" s="32"/>
      <c r="J73" s="34"/>
      <c r="K73" s="32"/>
      <c r="L73" s="34"/>
      <c r="M73" s="47"/>
      <c r="N73" s="41"/>
    </row>
    <row r="74" spans="1:14" ht="12.75">
      <c r="A74" s="1" t="s">
        <v>169</v>
      </c>
      <c r="B74" s="2" t="s">
        <v>115</v>
      </c>
      <c r="C74" s="19"/>
      <c r="D74" s="27"/>
      <c r="E74" s="32">
        <v>1354285</v>
      </c>
      <c r="F74" s="34"/>
      <c r="G74" s="32"/>
      <c r="H74" s="27"/>
      <c r="I74" s="32"/>
      <c r="J74" s="34"/>
      <c r="K74" s="32"/>
      <c r="L74" s="34"/>
      <c r="M74" s="47"/>
      <c r="N74" s="41"/>
    </row>
    <row r="75" spans="1:14" ht="12.75">
      <c r="A75" s="1" t="s">
        <v>170</v>
      </c>
      <c r="B75" s="2" t="s">
        <v>23</v>
      </c>
      <c r="C75" s="19">
        <v>29240</v>
      </c>
      <c r="D75" s="27">
        <v>30809</v>
      </c>
      <c r="E75" s="32">
        <v>30809</v>
      </c>
      <c r="F75" s="34">
        <v>31143</v>
      </c>
      <c r="G75" s="32">
        <v>38623</v>
      </c>
      <c r="H75" s="27">
        <v>27658</v>
      </c>
      <c r="I75" s="32">
        <v>34795</v>
      </c>
      <c r="J75" s="34">
        <v>30465</v>
      </c>
      <c r="K75" s="32">
        <v>30777</v>
      </c>
      <c r="L75" s="34">
        <v>30916</v>
      </c>
      <c r="M75" s="47">
        <v>25171</v>
      </c>
      <c r="N75" s="41">
        <v>38155</v>
      </c>
    </row>
    <row r="76" spans="1:14" ht="12.75">
      <c r="A76" s="1" t="s">
        <v>171</v>
      </c>
      <c r="B76" s="2" t="s">
        <v>118</v>
      </c>
      <c r="C76" s="19"/>
      <c r="D76" s="27"/>
      <c r="E76" s="32"/>
      <c r="F76" s="34"/>
      <c r="G76" s="32"/>
      <c r="H76" s="27"/>
      <c r="I76" s="32"/>
      <c r="J76" s="34"/>
      <c r="K76" s="32"/>
      <c r="L76" s="34"/>
      <c r="M76" s="47"/>
      <c r="N76" s="41"/>
    </row>
    <row r="77" spans="1:14" ht="12.75">
      <c r="A77" s="1" t="s">
        <v>172</v>
      </c>
      <c r="B77" s="2" t="s">
        <v>120</v>
      </c>
      <c r="C77" s="19"/>
      <c r="D77" s="27"/>
      <c r="E77" s="32"/>
      <c r="F77" s="34"/>
      <c r="G77" s="32"/>
      <c r="H77" s="27"/>
      <c r="I77" s="32"/>
      <c r="J77" s="34"/>
      <c r="K77" s="32"/>
      <c r="L77" s="34"/>
      <c r="M77" s="47"/>
      <c r="N77" s="41"/>
    </row>
    <row r="78" spans="1:14" ht="25.5">
      <c r="A78" s="1" t="s">
        <v>173</v>
      </c>
      <c r="B78" s="2" t="s">
        <v>122</v>
      </c>
      <c r="C78" s="19"/>
      <c r="D78" s="27"/>
      <c r="E78" s="32"/>
      <c r="F78" s="34"/>
      <c r="G78" s="32">
        <v>823958</v>
      </c>
      <c r="H78" s="27"/>
      <c r="I78" s="32">
        <v>751272</v>
      </c>
      <c r="J78" s="34"/>
      <c r="K78" s="32"/>
      <c r="L78" s="34">
        <v>604767</v>
      </c>
      <c r="M78" s="47"/>
      <c r="N78" s="41">
        <v>614845</v>
      </c>
    </row>
    <row r="79" spans="1:14" ht="12.75">
      <c r="A79" s="1" t="s">
        <v>174</v>
      </c>
      <c r="B79" s="2" t="s">
        <v>124</v>
      </c>
      <c r="C79" s="19"/>
      <c r="D79" s="27"/>
      <c r="E79" s="32"/>
      <c r="F79" s="34"/>
      <c r="G79" s="32"/>
      <c r="H79" s="27"/>
      <c r="I79" s="32"/>
      <c r="J79" s="34"/>
      <c r="K79" s="32"/>
      <c r="L79" s="34"/>
      <c r="M79" s="47"/>
      <c r="N79" s="41"/>
    </row>
    <row r="80" spans="1:14" ht="12.75">
      <c r="A80" s="1" t="s">
        <v>175</v>
      </c>
      <c r="B80" s="2" t="s">
        <v>176</v>
      </c>
      <c r="C80" s="19"/>
      <c r="D80" s="27"/>
      <c r="E80" s="32"/>
      <c r="F80" s="34"/>
      <c r="G80" s="32">
        <v>142349</v>
      </c>
      <c r="H80" s="27"/>
      <c r="I80" s="32">
        <v>129126</v>
      </c>
      <c r="J80" s="34"/>
      <c r="K80" s="32"/>
      <c r="L80" s="34">
        <v>101964</v>
      </c>
      <c r="M80" s="47"/>
      <c r="N80" s="41">
        <v>103662</v>
      </c>
    </row>
    <row r="81" spans="1:14" ht="12.75">
      <c r="A81" s="1" t="s">
        <v>177</v>
      </c>
      <c r="B81" s="2" t="s">
        <v>132</v>
      </c>
      <c r="C81" s="19"/>
      <c r="D81" s="27"/>
      <c r="E81" s="32"/>
      <c r="F81" s="34"/>
      <c r="G81" s="32"/>
      <c r="H81" s="27"/>
      <c r="I81" s="32"/>
      <c r="J81" s="34"/>
      <c r="K81" s="32"/>
      <c r="L81" s="34"/>
      <c r="M81" s="47"/>
      <c r="N81" s="41"/>
    </row>
    <row r="82" spans="1:14" ht="12.75">
      <c r="A82" s="1" t="s">
        <v>178</v>
      </c>
      <c r="B82" s="2" t="s">
        <v>24</v>
      </c>
      <c r="C82" s="19">
        <v>340475</v>
      </c>
      <c r="D82" s="27">
        <v>570979</v>
      </c>
      <c r="E82" s="32"/>
      <c r="F82" s="34">
        <v>592297</v>
      </c>
      <c r="G82" s="32">
        <v>285066</v>
      </c>
      <c r="H82" s="27">
        <v>441634</v>
      </c>
      <c r="I82" s="32">
        <v>135632</v>
      </c>
      <c r="J82" s="34">
        <v>232971</v>
      </c>
      <c r="K82" s="32">
        <v>2103939</v>
      </c>
      <c r="L82" s="34">
        <v>149915</v>
      </c>
      <c r="M82" s="47">
        <v>189297</v>
      </c>
      <c r="N82" s="41">
        <v>257561</v>
      </c>
    </row>
    <row r="83" spans="1:14" ht="12.75">
      <c r="A83" s="1" t="s">
        <v>179</v>
      </c>
      <c r="B83" s="2" t="s">
        <v>38</v>
      </c>
      <c r="C83" s="19">
        <v>185703</v>
      </c>
      <c r="D83" s="27">
        <v>66900</v>
      </c>
      <c r="E83" s="32">
        <v>247530</v>
      </c>
      <c r="F83" s="34">
        <v>327780</v>
      </c>
      <c r="G83" s="32">
        <v>120420</v>
      </c>
      <c r="H83" s="27">
        <v>40140</v>
      </c>
      <c r="I83" s="32">
        <v>40140</v>
      </c>
      <c r="J83" s="34">
        <v>147180</v>
      </c>
      <c r="K83" s="32">
        <v>240840</v>
      </c>
      <c r="L83" s="34">
        <v>367950</v>
      </c>
      <c r="M83" s="47">
        <v>214080</v>
      </c>
      <c r="N83" s="41">
        <v>194010</v>
      </c>
    </row>
    <row r="84" spans="1:14" ht="12.75">
      <c r="A84" s="1" t="s">
        <v>180</v>
      </c>
      <c r="B84" s="2" t="s">
        <v>138</v>
      </c>
      <c r="C84" s="19"/>
      <c r="D84" s="27"/>
      <c r="E84" s="32"/>
      <c r="F84" s="34"/>
      <c r="G84" s="32"/>
      <c r="H84" s="27"/>
      <c r="I84" s="32"/>
      <c r="J84" s="34"/>
      <c r="K84" s="32"/>
      <c r="L84" s="34"/>
      <c r="M84" s="47"/>
      <c r="N84" s="41"/>
    </row>
    <row r="85" spans="1:14" ht="12.75">
      <c r="A85" s="1" t="s">
        <v>181</v>
      </c>
      <c r="B85" s="2" t="s">
        <v>140</v>
      </c>
      <c r="C85" s="19"/>
      <c r="D85" s="27"/>
      <c r="E85" s="32"/>
      <c r="F85" s="34"/>
      <c r="G85" s="32"/>
      <c r="H85" s="27"/>
      <c r="I85" s="32"/>
      <c r="J85" s="34"/>
      <c r="K85" s="32"/>
      <c r="L85" s="34"/>
      <c r="M85" s="47"/>
      <c r="N85" s="41"/>
    </row>
    <row r="86" spans="1:14" ht="12.75">
      <c r="A86" s="1" t="s">
        <v>182</v>
      </c>
      <c r="B86" s="2" t="s">
        <v>142</v>
      </c>
      <c r="C86" s="19"/>
      <c r="D86" s="27"/>
      <c r="E86" s="32"/>
      <c r="F86" s="34"/>
      <c r="G86" s="32"/>
      <c r="H86" s="27"/>
      <c r="I86" s="32"/>
      <c r="J86" s="34"/>
      <c r="K86" s="32">
        <v>447875</v>
      </c>
      <c r="L86" s="34"/>
      <c r="M86" s="47"/>
      <c r="N86" s="41"/>
    </row>
    <row r="87" spans="1:14" ht="12.75">
      <c r="A87" s="1" t="s">
        <v>183</v>
      </c>
      <c r="B87" s="2" t="s">
        <v>144</v>
      </c>
      <c r="C87" s="19"/>
      <c r="D87" s="27"/>
      <c r="E87" s="32"/>
      <c r="F87" s="34"/>
      <c r="G87" s="32"/>
      <c r="H87" s="27"/>
      <c r="I87" s="32"/>
      <c r="J87" s="34"/>
      <c r="K87" s="32"/>
      <c r="L87" s="34"/>
      <c r="M87" s="47"/>
      <c r="N87" s="41">
        <v>336000</v>
      </c>
    </row>
    <row r="88" spans="1:14" ht="12.75">
      <c r="A88" s="1" t="s">
        <v>184</v>
      </c>
      <c r="B88" s="2" t="s">
        <v>185</v>
      </c>
      <c r="C88" s="19"/>
      <c r="D88" s="27"/>
      <c r="E88" s="32">
        <v>175763</v>
      </c>
      <c r="F88" s="34"/>
      <c r="G88" s="32"/>
      <c r="H88" s="27">
        <v>175763</v>
      </c>
      <c r="I88" s="32"/>
      <c r="J88" s="34"/>
      <c r="K88" s="32"/>
      <c r="L88" s="34"/>
      <c r="M88" s="47"/>
      <c r="N88" s="41"/>
    </row>
    <row r="89" spans="1:14" ht="12.75">
      <c r="A89" s="1" t="s">
        <v>186</v>
      </c>
      <c r="B89" s="2" t="s">
        <v>187</v>
      </c>
      <c r="C89" s="19"/>
      <c r="D89" s="27"/>
      <c r="E89" s="32"/>
      <c r="F89" s="34"/>
      <c r="G89" s="32"/>
      <c r="H89" s="27"/>
      <c r="I89" s="32"/>
      <c r="J89" s="34"/>
      <c r="K89" s="32"/>
      <c r="L89" s="34"/>
      <c r="M89" s="47"/>
      <c r="N89" s="41"/>
    </row>
    <row r="90" spans="1:14" ht="12.75">
      <c r="A90" s="1" t="s">
        <v>188</v>
      </c>
      <c r="B90" s="2" t="s">
        <v>150</v>
      </c>
      <c r="C90" s="19"/>
      <c r="D90" s="27"/>
      <c r="E90" s="32"/>
      <c r="F90" s="34"/>
      <c r="G90" s="32"/>
      <c r="H90" s="27"/>
      <c r="I90" s="32"/>
      <c r="J90" s="34"/>
      <c r="K90" s="32"/>
      <c r="L90" s="34"/>
      <c r="M90" s="47"/>
      <c r="N90" s="41">
        <v>1840000</v>
      </c>
    </row>
    <row r="91" spans="1:14" ht="12.75">
      <c r="A91" s="1" t="s">
        <v>189</v>
      </c>
      <c r="B91" s="2" t="s">
        <v>152</v>
      </c>
      <c r="C91" s="19"/>
      <c r="D91" s="27"/>
      <c r="E91" s="32">
        <v>126030</v>
      </c>
      <c r="F91" s="34"/>
      <c r="G91" s="32"/>
      <c r="H91" s="27"/>
      <c r="I91" s="32"/>
      <c r="J91" s="34"/>
      <c r="K91" s="32"/>
      <c r="L91" s="34"/>
      <c r="M91" s="47"/>
      <c r="N91" s="41"/>
    </row>
    <row r="92" spans="1:14" ht="12.75">
      <c r="A92" s="1" t="s">
        <v>190</v>
      </c>
      <c r="B92" s="2" t="s">
        <v>102</v>
      </c>
      <c r="C92" s="19"/>
      <c r="D92" s="27"/>
      <c r="E92" s="32"/>
      <c r="F92" s="34"/>
      <c r="G92" s="32"/>
      <c r="H92" s="27"/>
      <c r="I92" s="32"/>
      <c r="J92" s="34"/>
      <c r="K92" s="32"/>
      <c r="L92" s="34"/>
      <c r="M92" s="47"/>
      <c r="N92" s="41"/>
    </row>
    <row r="93" spans="1:14" ht="12.75">
      <c r="A93" s="1" t="s">
        <v>191</v>
      </c>
      <c r="B93" s="2" t="s">
        <v>192</v>
      </c>
      <c r="C93" s="19"/>
      <c r="D93" s="27"/>
      <c r="E93" s="32"/>
      <c r="F93" s="34"/>
      <c r="G93" s="32"/>
      <c r="H93" s="27"/>
      <c r="I93" s="32"/>
      <c r="J93" s="34"/>
      <c r="K93" s="32"/>
      <c r="L93" s="34"/>
      <c r="M93" s="47"/>
      <c r="N93" s="41"/>
    </row>
    <row r="94" spans="1:14" s="8" customFormat="1" ht="12.75">
      <c r="A94" s="4" t="s">
        <v>193</v>
      </c>
      <c r="B94" s="5" t="s">
        <v>194</v>
      </c>
      <c r="C94" s="7">
        <f>SUM(C95)</f>
        <v>0</v>
      </c>
      <c r="D94" s="7">
        <f>SUM(D95)</f>
        <v>1080150</v>
      </c>
      <c r="E94" s="29">
        <f>E95</f>
        <v>1927595</v>
      </c>
      <c r="F94" s="29">
        <f>F95</f>
        <v>1517963</v>
      </c>
      <c r="G94" s="29">
        <f>G95</f>
        <v>1733017</v>
      </c>
      <c r="H94" s="29">
        <f aca="true" t="shared" si="2" ref="H94:N94">H95</f>
        <v>1737017</v>
      </c>
      <c r="I94" s="29">
        <f t="shared" si="2"/>
        <v>1705842</v>
      </c>
      <c r="J94" s="29">
        <f t="shared" si="2"/>
        <v>1746817</v>
      </c>
      <c r="K94" s="29">
        <f t="shared" si="2"/>
        <v>1746810</v>
      </c>
      <c r="L94" s="29">
        <f t="shared" si="2"/>
        <v>1746817</v>
      </c>
      <c r="M94" s="29">
        <f t="shared" si="2"/>
        <v>1391258</v>
      </c>
      <c r="N94" s="29">
        <f t="shared" si="2"/>
        <v>2310300</v>
      </c>
    </row>
    <row r="95" spans="1:14" ht="12.75">
      <c r="A95" s="1" t="s">
        <v>195</v>
      </c>
      <c r="B95" s="2" t="s">
        <v>39</v>
      </c>
      <c r="C95" s="19"/>
      <c r="D95" s="27">
        <v>1080150</v>
      </c>
      <c r="E95" s="32">
        <v>1927595</v>
      </c>
      <c r="F95" s="34">
        <v>1517963</v>
      </c>
      <c r="G95" s="32">
        <v>1733017</v>
      </c>
      <c r="H95" s="27">
        <v>1737017</v>
      </c>
      <c r="I95" s="32">
        <v>1705842</v>
      </c>
      <c r="J95" s="34">
        <v>1746817</v>
      </c>
      <c r="K95" s="32">
        <v>1746810</v>
      </c>
      <c r="L95" s="34">
        <v>1746817</v>
      </c>
      <c r="M95" s="47">
        <v>1391258</v>
      </c>
      <c r="N95" s="41">
        <v>2310300</v>
      </c>
    </row>
    <row r="96" spans="1:14" s="8" customFormat="1" ht="12.75">
      <c r="A96" s="4" t="s">
        <v>196</v>
      </c>
      <c r="B96" s="5" t="s">
        <v>40</v>
      </c>
      <c r="C96" s="7"/>
      <c r="D96" s="7">
        <v>1551656</v>
      </c>
      <c r="E96" s="29">
        <v>1694629</v>
      </c>
      <c r="F96" s="29"/>
      <c r="G96" s="29"/>
      <c r="H96" s="6"/>
      <c r="I96" s="3"/>
      <c r="J96" s="3"/>
      <c r="K96" s="3"/>
      <c r="L96" s="3"/>
      <c r="M96" s="48"/>
      <c r="N96" s="61">
        <v>1391705</v>
      </c>
    </row>
    <row r="97" spans="1:14" s="8" customFormat="1" ht="12.75">
      <c r="A97" s="4" t="s">
        <v>197</v>
      </c>
      <c r="B97" s="5" t="s">
        <v>198</v>
      </c>
      <c r="C97" s="7">
        <f>SUM(C98:C101)</f>
        <v>1354824</v>
      </c>
      <c r="D97" s="7">
        <f aca="true" t="shared" si="3" ref="D97:N97">SUM(D98:D101)</f>
        <v>13486606</v>
      </c>
      <c r="E97" s="7">
        <f t="shared" si="3"/>
        <v>11063428</v>
      </c>
      <c r="F97" s="7">
        <f t="shared" si="3"/>
        <v>11289925</v>
      </c>
      <c r="G97" s="7">
        <f>SUM(G98:G101)</f>
        <v>12683431</v>
      </c>
      <c r="H97" s="7">
        <f t="shared" si="3"/>
        <v>12036476</v>
      </c>
      <c r="I97" s="7">
        <f t="shared" si="3"/>
        <v>12037703</v>
      </c>
      <c r="J97" s="7">
        <f t="shared" si="3"/>
        <v>12841427</v>
      </c>
      <c r="K97" s="7">
        <f t="shared" si="3"/>
        <v>11783337</v>
      </c>
      <c r="L97" s="7">
        <f t="shared" si="3"/>
        <v>12570439</v>
      </c>
      <c r="M97" s="7">
        <f t="shared" si="3"/>
        <v>12191923</v>
      </c>
      <c r="N97" s="7">
        <f t="shared" si="3"/>
        <v>29284425</v>
      </c>
    </row>
    <row r="98" spans="1:14" ht="12.75">
      <c r="A98" s="1" t="s">
        <v>199</v>
      </c>
      <c r="B98" s="2" t="s">
        <v>200</v>
      </c>
      <c r="C98" s="18">
        <v>1354824</v>
      </c>
      <c r="D98" s="27">
        <v>2886383</v>
      </c>
      <c r="E98" s="32">
        <v>2738806</v>
      </c>
      <c r="F98" s="34">
        <v>2747019</v>
      </c>
      <c r="G98" s="32">
        <v>2752543</v>
      </c>
      <c r="H98" s="27">
        <v>3225593</v>
      </c>
      <c r="I98" s="32">
        <v>2782926</v>
      </c>
      <c r="J98" s="34">
        <v>2842094</v>
      </c>
      <c r="K98" s="32">
        <v>2613000</v>
      </c>
      <c r="L98" s="34">
        <v>3588314</v>
      </c>
      <c r="M98" s="47">
        <v>2808074</v>
      </c>
      <c r="N98" s="41">
        <v>5405659</v>
      </c>
    </row>
    <row r="99" spans="1:14" ht="12.75">
      <c r="A99" s="1" t="s">
        <v>574</v>
      </c>
      <c r="B99" s="2" t="s">
        <v>575</v>
      </c>
      <c r="C99" s="18"/>
      <c r="D99" s="27"/>
      <c r="E99" s="32"/>
      <c r="F99" s="34"/>
      <c r="G99" s="32"/>
      <c r="H99" s="27"/>
      <c r="I99" s="32"/>
      <c r="J99" s="34"/>
      <c r="K99" s="32"/>
      <c r="L99" s="34"/>
      <c r="M99" s="47"/>
      <c r="N99" s="41"/>
    </row>
    <row r="100" spans="1:14" ht="12.75">
      <c r="A100" s="1" t="s">
        <v>576</v>
      </c>
      <c r="B100" s="2" t="s">
        <v>467</v>
      </c>
      <c r="C100" s="18"/>
      <c r="D100" s="27"/>
      <c r="E100" s="32"/>
      <c r="F100" s="34"/>
      <c r="G100" s="32"/>
      <c r="H100" s="27"/>
      <c r="I100" s="32"/>
      <c r="J100" s="34"/>
      <c r="K100" s="32"/>
      <c r="L100" s="34"/>
      <c r="M100" s="47"/>
      <c r="N100" s="41"/>
    </row>
    <row r="101" spans="1:14" ht="12.75">
      <c r="A101" s="1" t="s">
        <v>201</v>
      </c>
      <c r="B101" s="2" t="s">
        <v>41</v>
      </c>
      <c r="C101" s="19"/>
      <c r="D101" s="27">
        <v>10600223</v>
      </c>
      <c r="E101" s="32">
        <v>8324622</v>
      </c>
      <c r="F101" s="34">
        <v>8542906</v>
      </c>
      <c r="G101" s="32">
        <v>9930888</v>
      </c>
      <c r="H101" s="27">
        <v>8810883</v>
      </c>
      <c r="I101" s="32">
        <v>9254777</v>
      </c>
      <c r="J101" s="34">
        <v>9999333</v>
      </c>
      <c r="K101" s="32">
        <v>9170337</v>
      </c>
      <c r="L101" s="34">
        <v>8982125</v>
      </c>
      <c r="M101" s="47">
        <v>9383849</v>
      </c>
      <c r="N101" s="41">
        <v>23878766</v>
      </c>
    </row>
    <row r="102" spans="1:14" s="8" customFormat="1" ht="12.75">
      <c r="A102" s="4" t="s">
        <v>202</v>
      </c>
      <c r="B102" s="5" t="s">
        <v>203</v>
      </c>
      <c r="C102" s="7">
        <f>SUM(C103:C105)</f>
        <v>0</v>
      </c>
      <c r="D102" s="7">
        <f aca="true" t="shared" si="4" ref="D102:N102">SUM(D103:D105)</f>
        <v>105890</v>
      </c>
      <c r="E102" s="7">
        <f t="shared" si="4"/>
        <v>295001</v>
      </c>
      <c r="F102" s="7">
        <f t="shared" si="4"/>
        <v>420470</v>
      </c>
      <c r="G102" s="7">
        <f>SUM(G103:G105)</f>
        <v>240910</v>
      </c>
      <c r="H102" s="7">
        <f t="shared" si="4"/>
        <v>252190</v>
      </c>
      <c r="I102" s="7">
        <f t="shared" si="4"/>
        <v>169863</v>
      </c>
      <c r="J102" s="7">
        <f t="shared" si="4"/>
        <v>128440</v>
      </c>
      <c r="K102" s="7">
        <f t="shared" si="4"/>
        <v>64640</v>
      </c>
      <c r="L102" s="7">
        <f t="shared" si="4"/>
        <v>749902</v>
      </c>
      <c r="M102" s="7">
        <f t="shared" si="4"/>
        <v>198282</v>
      </c>
      <c r="N102" s="7">
        <f t="shared" si="4"/>
        <v>1069029</v>
      </c>
    </row>
    <row r="103" spans="1:14" ht="12.75">
      <c r="A103" s="1" t="s">
        <v>204</v>
      </c>
      <c r="B103" s="2" t="s">
        <v>205</v>
      </c>
      <c r="C103" s="19"/>
      <c r="D103" s="27"/>
      <c r="E103" s="32"/>
      <c r="F103" s="34"/>
      <c r="G103" s="32"/>
      <c r="H103" s="27"/>
      <c r="I103" s="32"/>
      <c r="J103" s="34"/>
      <c r="K103" s="32"/>
      <c r="L103" s="34"/>
      <c r="M103" s="47"/>
      <c r="N103" s="41"/>
    </row>
    <row r="104" spans="1:14" ht="12.75">
      <c r="A104" s="1" t="s">
        <v>206</v>
      </c>
      <c r="B104" s="2" t="s">
        <v>42</v>
      </c>
      <c r="C104" s="19"/>
      <c r="D104" s="27">
        <v>105890</v>
      </c>
      <c r="E104" s="32">
        <v>295001</v>
      </c>
      <c r="F104" s="34">
        <v>420470</v>
      </c>
      <c r="G104" s="32">
        <v>240910</v>
      </c>
      <c r="H104" s="27">
        <v>252190</v>
      </c>
      <c r="I104" s="32">
        <v>169863</v>
      </c>
      <c r="J104" s="34">
        <v>128440</v>
      </c>
      <c r="K104" s="32">
        <v>64640</v>
      </c>
      <c r="L104" s="34">
        <v>749902</v>
      </c>
      <c r="M104" s="47">
        <v>198282</v>
      </c>
      <c r="N104" s="41">
        <v>1069029</v>
      </c>
    </row>
    <row r="105" spans="1:14" ht="12.75">
      <c r="A105" s="1" t="s">
        <v>207</v>
      </c>
      <c r="B105" s="2" t="s">
        <v>208</v>
      </c>
      <c r="C105" s="19"/>
      <c r="D105" s="27"/>
      <c r="E105" s="32"/>
      <c r="F105" s="34"/>
      <c r="G105" s="32"/>
      <c r="H105" s="27"/>
      <c r="I105" s="32"/>
      <c r="J105" s="34"/>
      <c r="K105" s="32"/>
      <c r="L105" s="34"/>
      <c r="M105" s="47"/>
      <c r="N105" s="41"/>
    </row>
    <row r="106" spans="1:14" s="8" customFormat="1" ht="12.75">
      <c r="A106" s="4" t="s">
        <v>209</v>
      </c>
      <c r="B106" s="5" t="s">
        <v>210</v>
      </c>
      <c r="C106" s="7">
        <f>SUM(C107:C109)</f>
        <v>0</v>
      </c>
      <c r="D106" s="7">
        <f aca="true" t="shared" si="5" ref="D106:N106">SUM(D107:D109)</f>
        <v>0</v>
      </c>
      <c r="E106" s="7">
        <f t="shared" si="5"/>
        <v>278222</v>
      </c>
      <c r="F106" s="7">
        <f t="shared" si="5"/>
        <v>0</v>
      </c>
      <c r="G106" s="7">
        <f>SUM(G107:G109)</f>
        <v>1201079</v>
      </c>
      <c r="H106" s="7">
        <f t="shared" si="5"/>
        <v>199920</v>
      </c>
      <c r="I106" s="7">
        <f t="shared" si="5"/>
        <v>0</v>
      </c>
      <c r="J106" s="7">
        <f t="shared" si="5"/>
        <v>0</v>
      </c>
      <c r="K106" s="7">
        <f t="shared" si="5"/>
        <v>0</v>
      </c>
      <c r="L106" s="7">
        <f t="shared" si="5"/>
        <v>54490</v>
      </c>
      <c r="M106" s="7">
        <f t="shared" si="5"/>
        <v>880776</v>
      </c>
      <c r="N106" s="7">
        <f t="shared" si="5"/>
        <v>5469892</v>
      </c>
    </row>
    <row r="107" spans="1:14" ht="12.75">
      <c r="A107" s="1" t="s">
        <v>211</v>
      </c>
      <c r="B107" s="2" t="s">
        <v>212</v>
      </c>
      <c r="C107" s="19"/>
      <c r="D107" s="27"/>
      <c r="E107" s="32"/>
      <c r="F107" s="34"/>
      <c r="G107" s="32"/>
      <c r="H107" s="27"/>
      <c r="I107" s="32"/>
      <c r="J107" s="34"/>
      <c r="K107" s="32"/>
      <c r="L107" s="34"/>
      <c r="M107" s="47"/>
      <c r="N107" s="41"/>
    </row>
    <row r="108" spans="1:14" ht="12.75">
      <c r="A108" s="1" t="s">
        <v>213</v>
      </c>
      <c r="B108" s="2" t="s">
        <v>214</v>
      </c>
      <c r="C108" s="19"/>
      <c r="D108" s="27"/>
      <c r="E108" s="32">
        <v>278222</v>
      </c>
      <c r="F108" s="34"/>
      <c r="G108" s="32">
        <v>415977</v>
      </c>
      <c r="H108" s="27"/>
      <c r="I108" s="32"/>
      <c r="J108" s="34"/>
      <c r="K108" s="32"/>
      <c r="L108" s="34">
        <v>54490</v>
      </c>
      <c r="M108" s="47">
        <v>880776</v>
      </c>
      <c r="N108" s="41">
        <v>3734170</v>
      </c>
    </row>
    <row r="109" spans="1:14" ht="12.75">
      <c r="A109" s="1" t="s">
        <v>215</v>
      </c>
      <c r="B109" s="2" t="s">
        <v>216</v>
      </c>
      <c r="C109" s="19"/>
      <c r="D109" s="27"/>
      <c r="E109" s="32"/>
      <c r="F109" s="34"/>
      <c r="G109" s="32">
        <v>785102</v>
      </c>
      <c r="H109" s="27">
        <v>199920</v>
      </c>
      <c r="I109" s="32"/>
      <c r="J109" s="34"/>
      <c r="K109" s="32"/>
      <c r="L109" s="34"/>
      <c r="M109" s="47"/>
      <c r="N109" s="41">
        <v>1735722</v>
      </c>
    </row>
    <row r="110" spans="1:14" ht="12.75">
      <c r="A110" s="4" t="s">
        <v>217</v>
      </c>
      <c r="B110" s="5" t="s">
        <v>218</v>
      </c>
      <c r="C110" s="7">
        <f>SUM(C111:C116)</f>
        <v>0</v>
      </c>
      <c r="D110" s="7">
        <f aca="true" t="shared" si="6" ref="D110:N110">SUM(D111:D116)</f>
        <v>11839200</v>
      </c>
      <c r="E110" s="7">
        <f t="shared" si="6"/>
        <v>112000</v>
      </c>
      <c r="F110" s="7">
        <f t="shared" si="6"/>
        <v>18810</v>
      </c>
      <c r="G110" s="7">
        <f>SUM(G111:G116)</f>
        <v>160000</v>
      </c>
      <c r="H110" s="7">
        <f t="shared" si="6"/>
        <v>16800</v>
      </c>
      <c r="I110" s="7">
        <f t="shared" si="6"/>
        <v>3000000</v>
      </c>
      <c r="J110" s="7">
        <f t="shared" si="6"/>
        <v>6241600</v>
      </c>
      <c r="K110" s="7">
        <f t="shared" si="6"/>
        <v>2000000</v>
      </c>
      <c r="L110" s="7">
        <f t="shared" si="6"/>
        <v>0</v>
      </c>
      <c r="M110" s="7">
        <f t="shared" si="6"/>
        <v>3162800</v>
      </c>
      <c r="N110" s="7">
        <f t="shared" si="6"/>
        <v>6321940</v>
      </c>
    </row>
    <row r="111" spans="1:14" ht="12.75">
      <c r="A111" s="1" t="s">
        <v>219</v>
      </c>
      <c r="B111" s="2" t="s">
        <v>220</v>
      </c>
      <c r="C111" s="19"/>
      <c r="D111" s="27">
        <v>11839200</v>
      </c>
      <c r="E111" s="32">
        <v>112000</v>
      </c>
      <c r="F111" s="34">
        <v>18810</v>
      </c>
      <c r="G111" s="32">
        <v>160000</v>
      </c>
      <c r="H111" s="27"/>
      <c r="I111" s="32">
        <v>3000000</v>
      </c>
      <c r="J111" s="34">
        <v>741600</v>
      </c>
      <c r="K111" s="32">
        <v>2000000</v>
      </c>
      <c r="L111" s="34"/>
      <c r="M111" s="47">
        <v>3162800</v>
      </c>
      <c r="N111" s="41">
        <v>4715800</v>
      </c>
    </row>
    <row r="112" spans="1:14" ht="12.75">
      <c r="A112" s="1" t="s">
        <v>225</v>
      </c>
      <c r="B112" s="2" t="s">
        <v>43</v>
      </c>
      <c r="C112" s="19"/>
      <c r="D112" s="27"/>
      <c r="E112" s="32"/>
      <c r="F112" s="34"/>
      <c r="G112" s="32"/>
      <c r="H112" s="27">
        <v>16800</v>
      </c>
      <c r="I112" s="32"/>
      <c r="J112" s="34">
        <v>5500000</v>
      </c>
      <c r="K112" s="32"/>
      <c r="L112" s="34"/>
      <c r="M112" s="47"/>
      <c r="N112" s="41">
        <v>320000</v>
      </c>
    </row>
    <row r="113" spans="1:14" ht="12.75">
      <c r="A113" s="1" t="s">
        <v>226</v>
      </c>
      <c r="B113" s="2" t="s">
        <v>222</v>
      </c>
      <c r="C113" s="19"/>
      <c r="D113" s="27"/>
      <c r="E113" s="32"/>
      <c r="F113" s="34"/>
      <c r="G113" s="32"/>
      <c r="H113" s="27"/>
      <c r="I113" s="32"/>
      <c r="J113" s="34"/>
      <c r="K113" s="32"/>
      <c r="L113" s="34"/>
      <c r="M113" s="47"/>
      <c r="N113" s="41"/>
    </row>
    <row r="114" spans="1:14" ht="12.75">
      <c r="A114" s="1" t="s">
        <v>227</v>
      </c>
      <c r="B114" s="2" t="s">
        <v>224</v>
      </c>
      <c r="C114" s="19"/>
      <c r="D114" s="27"/>
      <c r="E114" s="32"/>
      <c r="F114" s="34"/>
      <c r="G114" s="32"/>
      <c r="H114" s="27"/>
      <c r="I114" s="32"/>
      <c r="J114" s="34"/>
      <c r="K114" s="32"/>
      <c r="L114" s="34"/>
      <c r="M114" s="47"/>
      <c r="N114" s="41"/>
    </row>
    <row r="115" spans="1:14" ht="12.75">
      <c r="A115" s="1" t="s">
        <v>228</v>
      </c>
      <c r="B115" s="2" t="s">
        <v>229</v>
      </c>
      <c r="C115" s="19"/>
      <c r="D115" s="27"/>
      <c r="E115" s="32"/>
      <c r="F115" s="34"/>
      <c r="G115" s="32"/>
      <c r="H115" s="27"/>
      <c r="I115" s="32"/>
      <c r="J115" s="34"/>
      <c r="K115" s="32"/>
      <c r="L115" s="34"/>
      <c r="M115" s="47"/>
      <c r="N115" s="41"/>
    </row>
    <row r="116" spans="1:14" ht="12.75">
      <c r="A116" s="1" t="s">
        <v>230</v>
      </c>
      <c r="B116" s="2" t="s">
        <v>231</v>
      </c>
      <c r="C116" s="19"/>
      <c r="D116" s="27"/>
      <c r="E116" s="32"/>
      <c r="F116" s="34"/>
      <c r="G116" s="32"/>
      <c r="H116" s="27"/>
      <c r="I116" s="32"/>
      <c r="J116" s="34"/>
      <c r="K116" s="32"/>
      <c r="L116" s="34"/>
      <c r="M116" s="47"/>
      <c r="N116" s="41">
        <v>1286140</v>
      </c>
    </row>
    <row r="117" spans="1:14" s="8" customFormat="1" ht="12.75">
      <c r="A117" s="4" t="s">
        <v>232</v>
      </c>
      <c r="B117" s="5" t="s">
        <v>233</v>
      </c>
      <c r="C117" s="7">
        <f>SUM(C118:C133)</f>
        <v>88520</v>
      </c>
      <c r="D117" s="7">
        <f aca="true" t="shared" si="7" ref="D117:N117">SUM(D118:D133)</f>
        <v>1840325</v>
      </c>
      <c r="E117" s="7">
        <f t="shared" si="7"/>
        <v>2514493</v>
      </c>
      <c r="F117" s="7">
        <f t="shared" si="7"/>
        <v>4439491</v>
      </c>
      <c r="G117" s="7">
        <f>SUM(G118:G133)</f>
        <v>4642161</v>
      </c>
      <c r="H117" s="7">
        <f t="shared" si="7"/>
        <v>2445421</v>
      </c>
      <c r="I117" s="7">
        <f t="shared" si="7"/>
        <v>5017405</v>
      </c>
      <c r="J117" s="7">
        <f t="shared" si="7"/>
        <v>1859471</v>
      </c>
      <c r="K117" s="7">
        <f t="shared" si="7"/>
        <v>1385391</v>
      </c>
      <c r="L117" s="7">
        <f t="shared" si="7"/>
        <v>1624764</v>
      </c>
      <c r="M117" s="7">
        <f t="shared" si="7"/>
        <v>4867591</v>
      </c>
      <c r="N117" s="7">
        <f t="shared" si="7"/>
        <v>5241824</v>
      </c>
    </row>
    <row r="118" spans="1:14" ht="12.75">
      <c r="A118" s="1" t="s">
        <v>234</v>
      </c>
      <c r="B118" s="2" t="s">
        <v>44</v>
      </c>
      <c r="C118" s="19"/>
      <c r="D118" s="27">
        <v>38020</v>
      </c>
      <c r="E118" s="32">
        <v>1406392</v>
      </c>
      <c r="F118" s="34">
        <v>337879</v>
      </c>
      <c r="G118" s="32">
        <v>107875</v>
      </c>
      <c r="H118" s="27">
        <v>807787</v>
      </c>
      <c r="I118" s="32">
        <v>656055</v>
      </c>
      <c r="J118" s="34">
        <v>20000</v>
      </c>
      <c r="K118" s="32">
        <v>661479</v>
      </c>
      <c r="L118" s="34">
        <v>286605</v>
      </c>
      <c r="M118" s="47">
        <v>142720</v>
      </c>
      <c r="N118" s="41">
        <v>933432</v>
      </c>
    </row>
    <row r="119" spans="1:14" ht="12.75">
      <c r="A119" s="1" t="s">
        <v>235</v>
      </c>
      <c r="B119" s="2" t="s">
        <v>45</v>
      </c>
      <c r="C119" s="19">
        <v>88520</v>
      </c>
      <c r="D119" s="27">
        <v>63280</v>
      </c>
      <c r="E119" s="32">
        <v>58600</v>
      </c>
      <c r="F119" s="34">
        <v>60100</v>
      </c>
      <c r="G119" s="32">
        <v>60500</v>
      </c>
      <c r="H119" s="27">
        <v>60920</v>
      </c>
      <c r="I119" s="32">
        <v>61280</v>
      </c>
      <c r="J119" s="34">
        <v>61080</v>
      </c>
      <c r="K119" s="32"/>
      <c r="L119" s="34">
        <v>122980</v>
      </c>
      <c r="M119" s="47">
        <v>59540</v>
      </c>
      <c r="N119" s="41">
        <v>120950</v>
      </c>
    </row>
    <row r="120" spans="1:14" ht="12.75">
      <c r="A120" s="1" t="s">
        <v>236</v>
      </c>
      <c r="B120" s="2" t="s">
        <v>237</v>
      </c>
      <c r="C120" s="19"/>
      <c r="D120" s="27"/>
      <c r="E120" s="32"/>
      <c r="F120" s="34"/>
      <c r="G120" s="32"/>
      <c r="H120" s="27"/>
      <c r="I120" s="32"/>
      <c r="J120" s="34"/>
      <c r="K120" s="32"/>
      <c r="L120" s="34"/>
      <c r="M120" s="47"/>
      <c r="N120" s="41"/>
    </row>
    <row r="121" spans="1:14" ht="12.75">
      <c r="A121" s="1" t="s">
        <v>238</v>
      </c>
      <c r="B121" s="2" t="s">
        <v>239</v>
      </c>
      <c r="C121" s="19"/>
      <c r="D121" s="27"/>
      <c r="E121" s="32">
        <v>10000</v>
      </c>
      <c r="F121" s="34"/>
      <c r="G121" s="32"/>
      <c r="H121" s="27"/>
      <c r="I121" s="32"/>
      <c r="J121" s="34"/>
      <c r="K121" s="32"/>
      <c r="L121" s="34"/>
      <c r="M121" s="47"/>
      <c r="N121" s="41"/>
    </row>
    <row r="122" spans="1:14" ht="12.75">
      <c r="A122" s="1" t="s">
        <v>240</v>
      </c>
      <c r="B122" s="2" t="s">
        <v>241</v>
      </c>
      <c r="C122" s="19"/>
      <c r="D122" s="27"/>
      <c r="E122" s="32"/>
      <c r="F122" s="34"/>
      <c r="G122" s="32"/>
      <c r="H122" s="27"/>
      <c r="I122" s="32"/>
      <c r="J122" s="34"/>
      <c r="K122" s="32"/>
      <c r="L122" s="34"/>
      <c r="M122" s="47"/>
      <c r="N122" s="41"/>
    </row>
    <row r="123" spans="1:14" ht="12.75">
      <c r="A123" s="1" t="s">
        <v>242</v>
      </c>
      <c r="B123" s="2" t="s">
        <v>243</v>
      </c>
      <c r="C123" s="19"/>
      <c r="D123" s="27"/>
      <c r="E123" s="32"/>
      <c r="F123" s="34">
        <v>523378</v>
      </c>
      <c r="G123" s="32">
        <v>79000</v>
      </c>
      <c r="H123" s="27"/>
      <c r="I123" s="32"/>
      <c r="J123" s="34"/>
      <c r="K123" s="32"/>
      <c r="L123" s="34"/>
      <c r="M123" s="47"/>
      <c r="N123" s="41"/>
    </row>
    <row r="124" spans="1:14" ht="12.75">
      <c r="A124" s="1" t="s">
        <v>244</v>
      </c>
      <c r="B124" s="2" t="s">
        <v>46</v>
      </c>
      <c r="C124" s="19"/>
      <c r="D124" s="27"/>
      <c r="E124" s="32">
        <v>87046</v>
      </c>
      <c r="F124" s="34">
        <v>338578</v>
      </c>
      <c r="G124" s="32">
        <v>194897</v>
      </c>
      <c r="H124" s="27"/>
      <c r="I124" s="32"/>
      <c r="J124" s="34">
        <v>262424</v>
      </c>
      <c r="K124" s="32">
        <v>237543</v>
      </c>
      <c r="L124" s="34"/>
      <c r="M124" s="47"/>
      <c r="N124" s="41">
        <v>378195</v>
      </c>
    </row>
    <row r="125" spans="1:14" ht="12.75">
      <c r="A125" s="1" t="s">
        <v>245</v>
      </c>
      <c r="B125" s="2" t="s">
        <v>246</v>
      </c>
      <c r="C125" s="19"/>
      <c r="D125" s="27"/>
      <c r="E125" s="32"/>
      <c r="F125" s="34"/>
      <c r="G125" s="32"/>
      <c r="H125" s="27"/>
      <c r="I125" s="32"/>
      <c r="J125" s="34"/>
      <c r="K125" s="32"/>
      <c r="L125" s="34"/>
      <c r="M125" s="47"/>
      <c r="N125" s="41"/>
    </row>
    <row r="126" spans="1:14" ht="12.75">
      <c r="A126" s="1" t="s">
        <v>247</v>
      </c>
      <c r="B126" s="2" t="s">
        <v>47</v>
      </c>
      <c r="C126" s="19"/>
      <c r="D126" s="27">
        <v>50575</v>
      </c>
      <c r="E126" s="32">
        <v>117600</v>
      </c>
      <c r="F126" s="34">
        <v>104800</v>
      </c>
      <c r="G126" s="32">
        <v>134000</v>
      </c>
      <c r="H126" s="27"/>
      <c r="I126" s="32"/>
      <c r="J126" s="34"/>
      <c r="K126" s="32"/>
      <c r="L126" s="34"/>
      <c r="M126" s="47">
        <v>97000</v>
      </c>
      <c r="N126" s="41">
        <v>83861</v>
      </c>
    </row>
    <row r="127" spans="1:14" ht="12.75">
      <c r="A127" s="1" t="s">
        <v>248</v>
      </c>
      <c r="B127" s="2" t="s">
        <v>48</v>
      </c>
      <c r="C127" s="19"/>
      <c r="D127" s="27">
        <v>397841</v>
      </c>
      <c r="E127" s="32">
        <v>386458</v>
      </c>
      <c r="F127" s="34">
        <v>51051</v>
      </c>
      <c r="G127" s="32">
        <v>161995</v>
      </c>
      <c r="H127" s="27">
        <v>5200</v>
      </c>
      <c r="I127" s="32"/>
      <c r="J127" s="34">
        <v>15200</v>
      </c>
      <c r="K127" s="32"/>
      <c r="L127" s="34">
        <v>54430</v>
      </c>
      <c r="M127" s="47">
        <v>88953</v>
      </c>
      <c r="N127" s="41">
        <v>783496</v>
      </c>
    </row>
    <row r="128" spans="1:14" ht="25.5">
      <c r="A128" s="1" t="s">
        <v>249</v>
      </c>
      <c r="B128" s="2" t="s">
        <v>250</v>
      </c>
      <c r="C128" s="19"/>
      <c r="D128" s="27">
        <v>291152</v>
      </c>
      <c r="E128" s="32"/>
      <c r="F128" s="34">
        <v>40725</v>
      </c>
      <c r="G128" s="32">
        <v>1907650</v>
      </c>
      <c r="H128" s="27">
        <v>656506</v>
      </c>
      <c r="I128" s="32">
        <v>713058</v>
      </c>
      <c r="J128" s="34">
        <v>574690</v>
      </c>
      <c r="K128" s="32"/>
      <c r="L128" s="34"/>
      <c r="M128" s="47">
        <v>1875651</v>
      </c>
      <c r="N128" s="41">
        <v>7651</v>
      </c>
    </row>
    <row r="129" spans="1:14" ht="12.75">
      <c r="A129" s="1" t="s">
        <v>251</v>
      </c>
      <c r="B129" s="2" t="s">
        <v>49</v>
      </c>
      <c r="C129" s="19"/>
      <c r="D129" s="27">
        <v>999457</v>
      </c>
      <c r="E129" s="32">
        <v>448397</v>
      </c>
      <c r="F129" s="34">
        <v>2982980</v>
      </c>
      <c r="G129" s="32">
        <v>1996244</v>
      </c>
      <c r="H129" s="27">
        <v>915008</v>
      </c>
      <c r="I129" s="32">
        <v>3587012</v>
      </c>
      <c r="J129" s="34">
        <v>926077</v>
      </c>
      <c r="K129" s="32">
        <v>391119</v>
      </c>
      <c r="L129" s="34">
        <v>1160749</v>
      </c>
      <c r="M129" s="47">
        <v>2572787</v>
      </c>
      <c r="N129" s="41">
        <v>2825619</v>
      </c>
    </row>
    <row r="130" spans="1:14" ht="12.75">
      <c r="A130" s="1" t="s">
        <v>252</v>
      </c>
      <c r="B130" s="2" t="s">
        <v>253</v>
      </c>
      <c r="C130" s="19"/>
      <c r="D130" s="27"/>
      <c r="E130" s="32"/>
      <c r="F130" s="34"/>
      <c r="G130" s="32"/>
      <c r="H130" s="27"/>
      <c r="I130" s="32"/>
      <c r="J130" s="34"/>
      <c r="K130" s="32"/>
      <c r="L130" s="34"/>
      <c r="M130" s="47">
        <v>30940</v>
      </c>
      <c r="N130" s="41"/>
    </row>
    <row r="131" spans="1:14" ht="12.75">
      <c r="A131" s="1" t="s">
        <v>254</v>
      </c>
      <c r="B131" s="2" t="s">
        <v>255</v>
      </c>
      <c r="C131" s="19"/>
      <c r="D131" s="27"/>
      <c r="E131" s="32"/>
      <c r="F131" s="34"/>
      <c r="G131" s="32"/>
      <c r="H131" s="27"/>
      <c r="I131" s="32"/>
      <c r="J131" s="34"/>
      <c r="K131" s="32"/>
      <c r="L131" s="34"/>
      <c r="M131" s="47"/>
      <c r="N131" s="41"/>
    </row>
    <row r="132" spans="1:14" ht="12.75">
      <c r="A132" s="1" t="s">
        <v>256</v>
      </c>
      <c r="B132" s="2" t="s">
        <v>257</v>
      </c>
      <c r="C132" s="19"/>
      <c r="D132" s="27"/>
      <c r="E132" s="32"/>
      <c r="F132" s="34"/>
      <c r="G132" s="32"/>
      <c r="H132" s="27"/>
      <c r="I132" s="32"/>
      <c r="J132" s="34"/>
      <c r="K132" s="32"/>
      <c r="L132" s="34"/>
      <c r="M132" s="47"/>
      <c r="N132" s="41"/>
    </row>
    <row r="133" spans="1:14" ht="12.75">
      <c r="A133" s="1" t="s">
        <v>258</v>
      </c>
      <c r="B133" s="2" t="s">
        <v>1</v>
      </c>
      <c r="C133" s="19"/>
      <c r="D133" s="27"/>
      <c r="E133" s="32"/>
      <c r="F133" s="34"/>
      <c r="G133" s="32"/>
      <c r="H133" s="27"/>
      <c r="I133" s="32"/>
      <c r="J133" s="34"/>
      <c r="K133" s="32">
        <v>95250</v>
      </c>
      <c r="L133" s="34"/>
      <c r="M133" s="47"/>
      <c r="N133" s="41">
        <v>108620</v>
      </c>
    </row>
    <row r="134" spans="1:14" s="8" customFormat="1" ht="12.75">
      <c r="A134" s="4" t="s">
        <v>259</v>
      </c>
      <c r="B134" s="5" t="s">
        <v>260</v>
      </c>
      <c r="C134" s="7">
        <f>SUM(C135:C143)</f>
        <v>7276004</v>
      </c>
      <c r="D134" s="7">
        <f aca="true" t="shared" si="8" ref="D134:N134">SUM(D135:D143)</f>
        <v>10372379</v>
      </c>
      <c r="E134" s="7">
        <f t="shared" si="8"/>
        <v>11406220</v>
      </c>
      <c r="F134" s="7">
        <f t="shared" si="8"/>
        <v>11603756</v>
      </c>
      <c r="G134" s="7">
        <f>SUM(G135:G143)</f>
        <v>11365414</v>
      </c>
      <c r="H134" s="7">
        <f t="shared" si="8"/>
        <v>10708970</v>
      </c>
      <c r="I134" s="7">
        <f t="shared" si="8"/>
        <v>13425361</v>
      </c>
      <c r="J134" s="7">
        <f t="shared" si="8"/>
        <v>10854451</v>
      </c>
      <c r="K134" s="7">
        <f t="shared" si="8"/>
        <v>11743550</v>
      </c>
      <c r="L134" s="7">
        <f t="shared" si="8"/>
        <v>9709141</v>
      </c>
      <c r="M134" s="7">
        <f t="shared" si="8"/>
        <v>10072986</v>
      </c>
      <c r="N134" s="7">
        <f t="shared" si="8"/>
        <v>12480641</v>
      </c>
    </row>
    <row r="135" spans="1:14" ht="12.75">
      <c r="A135" s="1" t="s">
        <v>261</v>
      </c>
      <c r="B135" s="2" t="s">
        <v>50</v>
      </c>
      <c r="C135" s="19">
        <v>6198019</v>
      </c>
      <c r="D135" s="27">
        <v>5959468</v>
      </c>
      <c r="E135" s="32">
        <v>7200681</v>
      </c>
      <c r="F135" s="34">
        <v>7052825</v>
      </c>
      <c r="G135" s="32">
        <v>6775959</v>
      </c>
      <c r="H135" s="27">
        <v>7601339</v>
      </c>
      <c r="I135" s="32">
        <v>8608862</v>
      </c>
      <c r="J135" s="34">
        <v>7362633</v>
      </c>
      <c r="K135" s="32">
        <v>8917287</v>
      </c>
      <c r="L135" s="34">
        <v>6659572</v>
      </c>
      <c r="M135" s="47">
        <v>6334084</v>
      </c>
      <c r="N135" s="41">
        <v>6289559</v>
      </c>
    </row>
    <row r="136" spans="1:14" ht="12.75">
      <c r="A136" s="1" t="s">
        <v>262</v>
      </c>
      <c r="B136" s="2" t="s">
        <v>51</v>
      </c>
      <c r="C136" s="19"/>
      <c r="D136" s="27">
        <v>1545369</v>
      </c>
      <c r="E136" s="32">
        <v>1496230</v>
      </c>
      <c r="F136" s="34">
        <v>1455883</v>
      </c>
      <c r="G136" s="32">
        <v>1510676</v>
      </c>
      <c r="H136" s="27">
        <v>538284</v>
      </c>
      <c r="I136" s="32">
        <v>2166775</v>
      </c>
      <c r="J136" s="34">
        <v>575532</v>
      </c>
      <c r="K136" s="32">
        <v>592312</v>
      </c>
      <c r="L136" s="34">
        <v>428757</v>
      </c>
      <c r="M136" s="47">
        <v>728219</v>
      </c>
      <c r="N136" s="41">
        <v>3410184</v>
      </c>
    </row>
    <row r="137" spans="1:14" ht="12.75">
      <c r="A137" s="1" t="s">
        <v>263</v>
      </c>
      <c r="B137" s="2" t="s">
        <v>264</v>
      </c>
      <c r="C137" s="19"/>
      <c r="D137" s="27"/>
      <c r="E137" s="32"/>
      <c r="F137" s="34"/>
      <c r="G137" s="32">
        <v>510509</v>
      </c>
      <c r="H137" s="27"/>
      <c r="I137" s="32">
        <v>570495</v>
      </c>
      <c r="J137" s="34">
        <v>580275</v>
      </c>
      <c r="K137" s="32"/>
      <c r="L137" s="34">
        <v>299392</v>
      </c>
      <c r="M137" s="47"/>
      <c r="N137" s="41"/>
    </row>
    <row r="138" spans="1:14" ht="12.75">
      <c r="A138" s="1" t="s">
        <v>265</v>
      </c>
      <c r="B138" s="2" t="s">
        <v>52</v>
      </c>
      <c r="C138" s="19">
        <v>321430</v>
      </c>
      <c r="D138" s="27">
        <v>611597</v>
      </c>
      <c r="E138" s="32">
        <v>5291</v>
      </c>
      <c r="F138" s="34">
        <v>280853</v>
      </c>
      <c r="G138" s="32">
        <v>263884</v>
      </c>
      <c r="H138" s="27">
        <v>412931</v>
      </c>
      <c r="I138" s="32">
        <v>368644</v>
      </c>
      <c r="J138" s="34">
        <v>348035</v>
      </c>
      <c r="K138" s="32"/>
      <c r="L138" s="34">
        <v>137515</v>
      </c>
      <c r="M138" s="47">
        <v>327536</v>
      </c>
      <c r="N138" s="41">
        <v>191408</v>
      </c>
    </row>
    <row r="139" spans="1:14" ht="12.75">
      <c r="A139" s="1" t="s">
        <v>266</v>
      </c>
      <c r="B139" s="2" t="s">
        <v>53</v>
      </c>
      <c r="C139" s="19">
        <v>756555</v>
      </c>
      <c r="D139" s="27">
        <v>2255945</v>
      </c>
      <c r="E139" s="32">
        <v>685225</v>
      </c>
      <c r="F139" s="34">
        <v>1768143</v>
      </c>
      <c r="G139" s="32">
        <v>1269024</v>
      </c>
      <c r="H139" s="27">
        <v>1139065</v>
      </c>
      <c r="I139" s="32">
        <v>688024</v>
      </c>
      <c r="J139" s="34">
        <v>1483672</v>
      </c>
      <c r="K139" s="32">
        <v>623261</v>
      </c>
      <c r="L139" s="34">
        <v>1080725</v>
      </c>
      <c r="M139" s="47">
        <v>1358376</v>
      </c>
      <c r="N139" s="41">
        <v>1612033</v>
      </c>
    </row>
    <row r="140" spans="1:14" ht="12.75">
      <c r="A140" s="1" t="s">
        <v>267</v>
      </c>
      <c r="B140" s="2" t="s">
        <v>54</v>
      </c>
      <c r="C140" s="19"/>
      <c r="D140" s="27"/>
      <c r="E140" s="32">
        <v>963171</v>
      </c>
      <c r="F140" s="34">
        <v>385738</v>
      </c>
      <c r="G140" s="32">
        <v>488910</v>
      </c>
      <c r="H140" s="27">
        <v>467884</v>
      </c>
      <c r="I140" s="32">
        <v>471047</v>
      </c>
      <c r="J140" s="34">
        <v>504304</v>
      </c>
      <c r="K140" s="32">
        <v>534968</v>
      </c>
      <c r="L140" s="34">
        <v>549243</v>
      </c>
      <c r="M140" s="47">
        <v>1034294</v>
      </c>
      <c r="N140" s="41"/>
    </row>
    <row r="141" spans="1:14" ht="12.75">
      <c r="A141" s="1" t="s">
        <v>268</v>
      </c>
      <c r="B141" s="2" t="s">
        <v>55</v>
      </c>
      <c r="C141" s="19"/>
      <c r="D141" s="27"/>
      <c r="E141" s="32">
        <v>1055622</v>
      </c>
      <c r="F141" s="34">
        <v>553226</v>
      </c>
      <c r="G141" s="32">
        <v>546452</v>
      </c>
      <c r="H141" s="27">
        <v>549467</v>
      </c>
      <c r="I141" s="32">
        <v>551514</v>
      </c>
      <c r="J141" s="34"/>
      <c r="K141" s="32">
        <v>1075722</v>
      </c>
      <c r="L141" s="34">
        <v>553937</v>
      </c>
      <c r="M141" s="47">
        <v>290477</v>
      </c>
      <c r="N141" s="41">
        <v>977457</v>
      </c>
    </row>
    <row r="142" spans="1:14" ht="12.75">
      <c r="A142" s="1" t="s">
        <v>269</v>
      </c>
      <c r="B142" s="2" t="s">
        <v>270</v>
      </c>
      <c r="C142" s="19"/>
      <c r="D142" s="27"/>
      <c r="E142" s="32"/>
      <c r="F142" s="34">
        <v>107088</v>
      </c>
      <c r="G142" s="32"/>
      <c r="H142" s="27"/>
      <c r="I142" s="32"/>
      <c r="J142" s="34"/>
      <c r="K142" s="32"/>
      <c r="L142" s="34"/>
      <c r="M142" s="47"/>
      <c r="N142" s="41"/>
    </row>
    <row r="143" spans="1:14" ht="12.75">
      <c r="A143" s="1" t="s">
        <v>271</v>
      </c>
      <c r="B143" s="2" t="s">
        <v>1</v>
      </c>
      <c r="C143" s="19"/>
      <c r="D143" s="27"/>
      <c r="E143" s="32"/>
      <c r="F143" s="34"/>
      <c r="G143" s="32"/>
      <c r="H143" s="27"/>
      <c r="I143" s="32"/>
      <c r="J143" s="34"/>
      <c r="K143" s="32"/>
      <c r="L143" s="34"/>
      <c r="M143" s="47"/>
      <c r="N143" s="41"/>
    </row>
    <row r="144" spans="1:14" s="8" customFormat="1" ht="12.75">
      <c r="A144" s="4" t="s">
        <v>272</v>
      </c>
      <c r="B144" s="5" t="s">
        <v>273</v>
      </c>
      <c r="C144" s="7">
        <f>SUM(C145:C152)</f>
        <v>0</v>
      </c>
      <c r="D144" s="7">
        <f aca="true" t="shared" si="9" ref="D144:N144">SUM(D145:D152)</f>
        <v>231600</v>
      </c>
      <c r="E144" s="7">
        <f t="shared" si="9"/>
        <v>0</v>
      </c>
      <c r="F144" s="7">
        <f t="shared" si="9"/>
        <v>405454</v>
      </c>
      <c r="G144" s="7">
        <f>SUM(G145:G152)</f>
        <v>463420</v>
      </c>
      <c r="H144" s="7">
        <f t="shared" si="9"/>
        <v>354532</v>
      </c>
      <c r="I144" s="7">
        <f t="shared" si="9"/>
        <v>371280</v>
      </c>
      <c r="J144" s="7">
        <f t="shared" si="9"/>
        <v>158125</v>
      </c>
      <c r="K144" s="7">
        <f t="shared" si="9"/>
        <v>0</v>
      </c>
      <c r="L144" s="7">
        <f t="shared" si="9"/>
        <v>261100</v>
      </c>
      <c r="M144" s="7">
        <f t="shared" si="9"/>
        <v>629915</v>
      </c>
      <c r="N144" s="7">
        <f t="shared" si="9"/>
        <v>2832640</v>
      </c>
    </row>
    <row r="145" spans="1:14" ht="12.75">
      <c r="A145" s="1" t="s">
        <v>274</v>
      </c>
      <c r="B145" s="2" t="s">
        <v>275</v>
      </c>
      <c r="C145" s="19"/>
      <c r="D145" s="27"/>
      <c r="E145" s="32"/>
      <c r="F145" s="34"/>
      <c r="G145" s="32">
        <v>110000</v>
      </c>
      <c r="H145" s="27">
        <v>47600</v>
      </c>
      <c r="I145" s="32"/>
      <c r="J145" s="34">
        <v>19650</v>
      </c>
      <c r="K145" s="32"/>
      <c r="L145" s="34">
        <v>11200</v>
      </c>
      <c r="M145" s="47">
        <v>42440</v>
      </c>
      <c r="N145" s="41">
        <v>437000</v>
      </c>
    </row>
    <row r="146" spans="1:14" ht="12.75">
      <c r="A146" s="1" t="s">
        <v>276</v>
      </c>
      <c r="B146" s="2" t="s">
        <v>277</v>
      </c>
      <c r="C146" s="19"/>
      <c r="D146" s="27">
        <v>14500</v>
      </c>
      <c r="E146" s="32"/>
      <c r="F146" s="34">
        <v>22800</v>
      </c>
      <c r="G146" s="32">
        <v>153500</v>
      </c>
      <c r="H146" s="27">
        <v>43199</v>
      </c>
      <c r="I146" s="32"/>
      <c r="J146" s="34">
        <v>76000</v>
      </c>
      <c r="K146" s="32"/>
      <c r="L146" s="34"/>
      <c r="M146" s="47">
        <v>452498</v>
      </c>
      <c r="N146" s="41">
        <v>2255640</v>
      </c>
    </row>
    <row r="147" spans="1:14" ht="12.75">
      <c r="A147" s="1" t="s">
        <v>278</v>
      </c>
      <c r="B147" s="2" t="s">
        <v>279</v>
      </c>
      <c r="C147" s="19"/>
      <c r="D147" s="27"/>
      <c r="E147" s="32"/>
      <c r="F147" s="34"/>
      <c r="G147" s="32"/>
      <c r="H147" s="27"/>
      <c r="I147" s="32"/>
      <c r="J147" s="34">
        <v>23800</v>
      </c>
      <c r="K147" s="32"/>
      <c r="L147" s="34"/>
      <c r="M147" s="47"/>
      <c r="N147" s="41"/>
    </row>
    <row r="148" spans="1:14" ht="12.75">
      <c r="A148" s="1" t="s">
        <v>280</v>
      </c>
      <c r="B148" s="2" t="s">
        <v>281</v>
      </c>
      <c r="C148" s="19"/>
      <c r="D148" s="27"/>
      <c r="E148" s="32"/>
      <c r="F148" s="34"/>
      <c r="G148" s="32"/>
      <c r="H148" s="27">
        <v>102163</v>
      </c>
      <c r="I148" s="32"/>
      <c r="J148" s="34"/>
      <c r="K148" s="32"/>
      <c r="L148" s="34"/>
      <c r="M148" s="47"/>
      <c r="N148" s="41"/>
    </row>
    <row r="149" spans="1:14" ht="12.75">
      <c r="A149" s="1" t="s">
        <v>282</v>
      </c>
      <c r="B149" s="2" t="s">
        <v>283</v>
      </c>
      <c r="C149" s="19"/>
      <c r="D149" s="27"/>
      <c r="E149" s="32"/>
      <c r="F149" s="34"/>
      <c r="G149" s="32">
        <v>199920</v>
      </c>
      <c r="H149" s="27">
        <v>55000</v>
      </c>
      <c r="I149" s="32">
        <v>371280</v>
      </c>
      <c r="J149" s="34">
        <v>38675</v>
      </c>
      <c r="K149" s="32"/>
      <c r="L149" s="34"/>
      <c r="M149" s="47"/>
      <c r="N149" s="41">
        <v>30000</v>
      </c>
    </row>
    <row r="150" spans="1:14" ht="12.75">
      <c r="A150" s="1" t="s">
        <v>284</v>
      </c>
      <c r="B150" s="2" t="s">
        <v>285</v>
      </c>
      <c r="C150" s="19"/>
      <c r="D150" s="27"/>
      <c r="E150" s="32"/>
      <c r="F150" s="34"/>
      <c r="G150" s="32"/>
      <c r="H150" s="27">
        <v>106570</v>
      </c>
      <c r="I150" s="32"/>
      <c r="J150" s="34"/>
      <c r="K150" s="32"/>
      <c r="L150" s="34"/>
      <c r="M150" s="47"/>
      <c r="N150" s="41"/>
    </row>
    <row r="151" spans="1:14" ht="12.75">
      <c r="A151" s="1" t="s">
        <v>286</v>
      </c>
      <c r="B151" s="2" t="s">
        <v>287</v>
      </c>
      <c r="C151" s="19"/>
      <c r="D151" s="27"/>
      <c r="E151" s="32"/>
      <c r="F151" s="34"/>
      <c r="G151" s="32"/>
      <c r="H151" s="27"/>
      <c r="I151" s="32"/>
      <c r="J151" s="34"/>
      <c r="K151" s="32"/>
      <c r="L151" s="34"/>
      <c r="M151" s="47"/>
      <c r="N151" s="41"/>
    </row>
    <row r="152" spans="1:14" ht="12.75">
      <c r="A152" s="1" t="s">
        <v>288</v>
      </c>
      <c r="B152" s="2" t="s">
        <v>1</v>
      </c>
      <c r="C152" s="19"/>
      <c r="D152" s="27">
        <v>217100</v>
      </c>
      <c r="E152" s="32"/>
      <c r="F152" s="34">
        <v>382654</v>
      </c>
      <c r="G152" s="32"/>
      <c r="H152" s="27"/>
      <c r="I152" s="32"/>
      <c r="J152" s="34"/>
      <c r="K152" s="32"/>
      <c r="L152" s="34">
        <v>249900</v>
      </c>
      <c r="M152" s="47">
        <v>134977</v>
      </c>
      <c r="N152" s="41">
        <v>110000</v>
      </c>
    </row>
    <row r="153" spans="1:14" s="8" customFormat="1" ht="12.75">
      <c r="A153" s="4" t="s">
        <v>289</v>
      </c>
      <c r="B153" s="5" t="s">
        <v>290</v>
      </c>
      <c r="C153" s="7">
        <f>SUM(C154:C156)</f>
        <v>0</v>
      </c>
      <c r="D153" s="7">
        <f aca="true" t="shared" si="10" ref="D153:N153">SUM(D154:D156)</f>
        <v>250204</v>
      </c>
      <c r="E153" s="7">
        <f t="shared" si="10"/>
        <v>201110</v>
      </c>
      <c r="F153" s="7">
        <f t="shared" si="10"/>
        <v>0</v>
      </c>
      <c r="G153" s="7">
        <f>SUM(G154:G156)</f>
        <v>129000</v>
      </c>
      <c r="H153" s="7">
        <f t="shared" si="10"/>
        <v>239904</v>
      </c>
      <c r="I153" s="7">
        <f t="shared" si="10"/>
        <v>263708</v>
      </c>
      <c r="J153" s="7">
        <f t="shared" si="10"/>
        <v>54621</v>
      </c>
      <c r="K153" s="7">
        <f t="shared" si="10"/>
        <v>722776</v>
      </c>
      <c r="L153" s="7">
        <f t="shared" si="10"/>
        <v>521992</v>
      </c>
      <c r="M153" s="7">
        <f t="shared" si="10"/>
        <v>172600</v>
      </c>
      <c r="N153" s="7">
        <f t="shared" si="10"/>
        <v>1660348</v>
      </c>
    </row>
    <row r="154" spans="1:14" ht="12.75">
      <c r="A154" s="1" t="s">
        <v>291</v>
      </c>
      <c r="B154" s="2" t="s">
        <v>292</v>
      </c>
      <c r="C154" s="19"/>
      <c r="D154" s="27">
        <v>193084</v>
      </c>
      <c r="E154" s="32">
        <v>201110</v>
      </c>
      <c r="F154" s="34"/>
      <c r="G154" s="32"/>
      <c r="H154" s="27"/>
      <c r="I154" s="32">
        <v>263708</v>
      </c>
      <c r="J154" s="34">
        <v>54621</v>
      </c>
      <c r="K154" s="32">
        <v>722776</v>
      </c>
      <c r="L154" s="34">
        <v>521992</v>
      </c>
      <c r="M154" s="47">
        <v>122600</v>
      </c>
      <c r="N154" s="41">
        <v>1323308</v>
      </c>
    </row>
    <row r="155" spans="1:14" ht="12.75">
      <c r="A155" s="1" t="s">
        <v>293</v>
      </c>
      <c r="B155" s="2" t="s">
        <v>56</v>
      </c>
      <c r="C155" s="19"/>
      <c r="D155" s="27">
        <v>57120</v>
      </c>
      <c r="E155" s="32"/>
      <c r="F155" s="34"/>
      <c r="G155" s="32">
        <v>129000</v>
      </c>
      <c r="H155" s="27">
        <v>239904</v>
      </c>
      <c r="I155" s="32"/>
      <c r="J155" s="34"/>
      <c r="K155" s="32"/>
      <c r="L155" s="34"/>
      <c r="M155" s="47">
        <v>50000</v>
      </c>
      <c r="N155" s="41">
        <v>337040</v>
      </c>
    </row>
    <row r="156" spans="1:14" ht="12.75">
      <c r="A156" s="1" t="s">
        <v>294</v>
      </c>
      <c r="B156" s="2" t="s">
        <v>1</v>
      </c>
      <c r="C156" s="19"/>
      <c r="D156" s="27"/>
      <c r="E156" s="32"/>
      <c r="F156" s="34"/>
      <c r="G156" s="32"/>
      <c r="H156" s="27"/>
      <c r="I156" s="32"/>
      <c r="J156" s="34"/>
      <c r="K156" s="32"/>
      <c r="L156" s="34"/>
      <c r="M156" s="47"/>
      <c r="N156" s="41"/>
    </row>
    <row r="157" spans="1:14" s="8" customFormat="1" ht="12.75">
      <c r="A157" s="4" t="s">
        <v>295</v>
      </c>
      <c r="B157" s="5" t="s">
        <v>296</v>
      </c>
      <c r="C157" s="7">
        <f>SUM(C158:C168)</f>
        <v>3535871</v>
      </c>
      <c r="D157" s="7">
        <f aca="true" t="shared" si="11" ref="D157:N157">SUM(D158:D168)</f>
        <v>17799086</v>
      </c>
      <c r="E157" s="7">
        <f t="shared" si="11"/>
        <v>14363476</v>
      </c>
      <c r="F157" s="7">
        <f t="shared" si="11"/>
        <v>13853633</v>
      </c>
      <c r="G157" s="7">
        <f>SUM(G158:G168)</f>
        <v>14920698</v>
      </c>
      <c r="H157" s="7">
        <f t="shared" si="11"/>
        <v>14086969</v>
      </c>
      <c r="I157" s="7">
        <f t="shared" si="11"/>
        <v>13570990</v>
      </c>
      <c r="J157" s="7">
        <f t="shared" si="11"/>
        <v>15484151</v>
      </c>
      <c r="K157" s="7">
        <f t="shared" si="11"/>
        <v>13848181</v>
      </c>
      <c r="L157" s="7">
        <f t="shared" si="11"/>
        <v>15031814</v>
      </c>
      <c r="M157" s="7">
        <f t="shared" si="11"/>
        <v>14682441</v>
      </c>
      <c r="N157" s="7">
        <f t="shared" si="11"/>
        <v>39756744</v>
      </c>
    </row>
    <row r="158" spans="1:14" ht="12.75">
      <c r="A158" s="1" t="s">
        <v>297</v>
      </c>
      <c r="B158" s="2" t="s">
        <v>57</v>
      </c>
      <c r="C158" s="19"/>
      <c r="D158" s="27">
        <v>8274000</v>
      </c>
      <c r="E158" s="32">
        <v>8274000</v>
      </c>
      <c r="F158" s="34">
        <v>8274000</v>
      </c>
      <c r="G158" s="32">
        <v>8274000</v>
      </c>
      <c r="H158" s="27">
        <v>8274000</v>
      </c>
      <c r="I158" s="32">
        <v>8274000</v>
      </c>
      <c r="J158" s="34">
        <v>8274000</v>
      </c>
      <c r="K158" s="32">
        <v>8274000</v>
      </c>
      <c r="L158" s="34">
        <v>8274000</v>
      </c>
      <c r="M158" s="47">
        <v>8274000</v>
      </c>
      <c r="N158" s="41">
        <v>16548000</v>
      </c>
    </row>
    <row r="159" spans="1:14" ht="12.75">
      <c r="A159" s="1" t="s">
        <v>298</v>
      </c>
      <c r="B159" s="2" t="s">
        <v>58</v>
      </c>
      <c r="C159" s="19">
        <v>166071</v>
      </c>
      <c r="D159" s="27">
        <v>166237</v>
      </c>
      <c r="E159" s="32">
        <v>202070</v>
      </c>
      <c r="F159" s="34">
        <v>141346</v>
      </c>
      <c r="G159" s="32">
        <v>185745</v>
      </c>
      <c r="H159" s="27">
        <v>142870</v>
      </c>
      <c r="I159" s="32">
        <v>259144</v>
      </c>
      <c r="J159" s="34">
        <v>518709</v>
      </c>
      <c r="K159" s="32"/>
      <c r="L159" s="34">
        <v>172730</v>
      </c>
      <c r="M159" s="47">
        <v>173031</v>
      </c>
      <c r="N159" s="41">
        <v>366893</v>
      </c>
    </row>
    <row r="160" spans="1:14" ht="12.75">
      <c r="A160" s="1" t="s">
        <v>299</v>
      </c>
      <c r="B160" s="2" t="s">
        <v>59</v>
      </c>
      <c r="C160" s="19"/>
      <c r="D160" s="27">
        <v>3745987</v>
      </c>
      <c r="E160" s="32">
        <v>3745987</v>
      </c>
      <c r="F160" s="34">
        <v>3745987</v>
      </c>
      <c r="G160" s="32">
        <v>3745987</v>
      </c>
      <c r="H160" s="27">
        <v>3745987</v>
      </c>
      <c r="I160" s="32">
        <v>3745987</v>
      </c>
      <c r="J160" s="34">
        <v>3745987</v>
      </c>
      <c r="K160" s="32">
        <v>3745987</v>
      </c>
      <c r="L160" s="34">
        <v>3745987</v>
      </c>
      <c r="M160" s="47">
        <v>3745987</v>
      </c>
      <c r="N160" s="41">
        <v>7491974</v>
      </c>
    </row>
    <row r="161" spans="1:14" ht="12.75">
      <c r="A161" s="1" t="s">
        <v>300</v>
      </c>
      <c r="B161" s="2" t="s">
        <v>60</v>
      </c>
      <c r="C161" s="19"/>
      <c r="D161" s="27">
        <v>1100000</v>
      </c>
      <c r="E161" s="32">
        <v>1100000</v>
      </c>
      <c r="F161" s="34">
        <v>1100000</v>
      </c>
      <c r="G161" s="32">
        <v>1100000</v>
      </c>
      <c r="H161" s="27">
        <v>1100000</v>
      </c>
      <c r="I161" s="32">
        <v>1100000</v>
      </c>
      <c r="J161" s="34">
        <v>1100000</v>
      </c>
      <c r="K161" s="32">
        <v>1100000</v>
      </c>
      <c r="L161" s="34">
        <v>1100000</v>
      </c>
      <c r="M161" s="47">
        <v>1100000</v>
      </c>
      <c r="N161" s="41">
        <v>2200000</v>
      </c>
    </row>
    <row r="162" spans="1:14" ht="12.75">
      <c r="A162" s="1" t="s">
        <v>301</v>
      </c>
      <c r="B162" s="2" t="s">
        <v>302</v>
      </c>
      <c r="C162" s="19"/>
      <c r="D162" s="27"/>
      <c r="E162" s="32"/>
      <c r="F162" s="34"/>
      <c r="G162" s="32"/>
      <c r="H162" s="27"/>
      <c r="I162" s="32"/>
      <c r="J162" s="34"/>
      <c r="K162" s="32"/>
      <c r="L162" s="34"/>
      <c r="M162" s="47"/>
      <c r="N162" s="41"/>
    </row>
    <row r="163" spans="1:14" ht="12.75">
      <c r="A163" s="1" t="s">
        <v>303</v>
      </c>
      <c r="B163" s="2" t="s">
        <v>304</v>
      </c>
      <c r="C163" s="19"/>
      <c r="D163" s="27">
        <v>419000</v>
      </c>
      <c r="E163" s="32"/>
      <c r="F163" s="34"/>
      <c r="G163" s="32"/>
      <c r="H163" s="27"/>
      <c r="I163" s="32"/>
      <c r="J163" s="34"/>
      <c r="K163" s="32"/>
      <c r="L163" s="34"/>
      <c r="M163" s="47"/>
      <c r="N163" s="41"/>
    </row>
    <row r="164" spans="1:14" ht="12.75">
      <c r="A164" s="1" t="s">
        <v>305</v>
      </c>
      <c r="B164" s="2" t="s">
        <v>61</v>
      </c>
      <c r="C164" s="19"/>
      <c r="D164" s="27"/>
      <c r="E164" s="32">
        <v>465536</v>
      </c>
      <c r="F164" s="34">
        <v>99300</v>
      </c>
      <c r="G164" s="32">
        <v>522010</v>
      </c>
      <c r="H164" s="27">
        <v>99100</v>
      </c>
      <c r="I164" s="32">
        <v>190600</v>
      </c>
      <c r="J164" s="34">
        <v>840936</v>
      </c>
      <c r="K164" s="32">
        <v>593200</v>
      </c>
      <c r="L164" s="34">
        <v>681570</v>
      </c>
      <c r="M164" s="47">
        <v>643300</v>
      </c>
      <c r="N164" s="41">
        <v>1399150</v>
      </c>
    </row>
    <row r="165" spans="1:14" ht="12.75">
      <c r="A165" s="1" t="s">
        <v>306</v>
      </c>
      <c r="B165" s="2" t="s">
        <v>307</v>
      </c>
      <c r="C165" s="19"/>
      <c r="D165" s="27"/>
      <c r="E165" s="32">
        <v>883</v>
      </c>
      <c r="F165" s="34"/>
      <c r="G165" s="32">
        <v>140956</v>
      </c>
      <c r="H165" s="27">
        <v>22912</v>
      </c>
      <c r="I165" s="32">
        <v>1259</v>
      </c>
      <c r="J165" s="34">
        <v>10275</v>
      </c>
      <c r="K165" s="32"/>
      <c r="L165" s="34">
        <v>11457</v>
      </c>
      <c r="M165" s="47">
        <v>17843</v>
      </c>
      <c r="N165" s="41">
        <v>5127</v>
      </c>
    </row>
    <row r="166" spans="1:14" ht="12.75">
      <c r="A166" s="1" t="s">
        <v>308</v>
      </c>
      <c r="B166" s="2" t="s">
        <v>309</v>
      </c>
      <c r="C166" s="19"/>
      <c r="D166" s="27">
        <v>473620</v>
      </c>
      <c r="E166" s="32"/>
      <c r="F166" s="34">
        <v>238000</v>
      </c>
      <c r="G166" s="32"/>
      <c r="H166" s="27">
        <v>702100</v>
      </c>
      <c r="I166" s="32"/>
      <c r="J166" s="34">
        <v>148750</v>
      </c>
      <c r="K166" s="32"/>
      <c r="L166" s="34"/>
      <c r="M166" s="47"/>
      <c r="N166" s="41"/>
    </row>
    <row r="167" spans="1:14" ht="12.75">
      <c r="A167" s="1" t="s">
        <v>310</v>
      </c>
      <c r="B167" s="2" t="s">
        <v>311</v>
      </c>
      <c r="C167" s="19">
        <v>3369800</v>
      </c>
      <c r="D167" s="27">
        <v>3620242</v>
      </c>
      <c r="E167" s="32">
        <v>575000</v>
      </c>
      <c r="F167" s="34">
        <v>255000</v>
      </c>
      <c r="G167" s="32">
        <v>952000</v>
      </c>
      <c r="H167" s="27"/>
      <c r="I167" s="32"/>
      <c r="J167" s="34">
        <v>791350</v>
      </c>
      <c r="K167" s="32">
        <v>80850</v>
      </c>
      <c r="L167" s="34">
        <v>1046070</v>
      </c>
      <c r="M167" s="47">
        <v>728280</v>
      </c>
      <c r="N167" s="41">
        <v>11745600</v>
      </c>
    </row>
    <row r="168" spans="1:14" ht="12.75">
      <c r="A168" s="1" t="s">
        <v>312</v>
      </c>
      <c r="B168" s="2" t="s">
        <v>1</v>
      </c>
      <c r="C168" s="19"/>
      <c r="D168" s="27"/>
      <c r="E168" s="32"/>
      <c r="F168" s="34"/>
      <c r="G168" s="32"/>
      <c r="H168" s="27"/>
      <c r="I168" s="32"/>
      <c r="J168" s="34">
        <v>54144</v>
      </c>
      <c r="K168" s="32">
        <v>54144</v>
      </c>
      <c r="L168" s="34"/>
      <c r="M168" s="47"/>
      <c r="N168" s="41"/>
    </row>
    <row r="169" spans="1:14" s="8" customFormat="1" ht="12.75">
      <c r="A169" s="4" t="s">
        <v>313</v>
      </c>
      <c r="B169" s="5" t="s">
        <v>314</v>
      </c>
      <c r="C169" s="7">
        <f>SUM(C170:C176)</f>
        <v>304000</v>
      </c>
      <c r="D169" s="7">
        <f aca="true" t="shared" si="12" ref="D169:N169">SUM(D170:D176)</f>
        <v>2059400</v>
      </c>
      <c r="E169" s="7">
        <f t="shared" si="12"/>
        <v>1464105</v>
      </c>
      <c r="F169" s="7">
        <f t="shared" si="12"/>
        <v>590097</v>
      </c>
      <c r="G169" s="7">
        <f>SUM(G170:G176)</f>
        <v>1808092</v>
      </c>
      <c r="H169" s="7">
        <f t="shared" si="12"/>
        <v>1142281</v>
      </c>
      <c r="I169" s="7">
        <f t="shared" si="12"/>
        <v>471233</v>
      </c>
      <c r="J169" s="7">
        <f t="shared" si="12"/>
        <v>507339</v>
      </c>
      <c r="K169" s="7">
        <f t="shared" si="12"/>
        <v>0</v>
      </c>
      <c r="L169" s="7">
        <f t="shared" si="12"/>
        <v>2046647</v>
      </c>
      <c r="M169" s="7">
        <f t="shared" si="12"/>
        <v>894371</v>
      </c>
      <c r="N169" s="7">
        <f t="shared" si="12"/>
        <v>1026909</v>
      </c>
    </row>
    <row r="170" spans="1:14" ht="12.75">
      <c r="A170" s="1" t="s">
        <v>315</v>
      </c>
      <c r="B170" s="2" t="s">
        <v>316</v>
      </c>
      <c r="C170" s="19"/>
      <c r="D170" s="27"/>
      <c r="E170" s="32"/>
      <c r="F170" s="34"/>
      <c r="G170" s="32"/>
      <c r="H170" s="27"/>
      <c r="I170" s="32"/>
      <c r="J170" s="34"/>
      <c r="K170" s="32"/>
      <c r="L170" s="34"/>
      <c r="M170" s="47"/>
      <c r="N170" s="41"/>
    </row>
    <row r="171" spans="1:14" ht="12.75">
      <c r="A171" s="1" t="s">
        <v>317</v>
      </c>
      <c r="B171" s="2" t="s">
        <v>318</v>
      </c>
      <c r="C171" s="19">
        <v>150000</v>
      </c>
      <c r="D171" s="27">
        <v>230000</v>
      </c>
      <c r="E171" s="32">
        <v>151725</v>
      </c>
      <c r="F171" s="34"/>
      <c r="G171" s="32"/>
      <c r="H171" s="27"/>
      <c r="I171" s="32"/>
      <c r="J171" s="34"/>
      <c r="K171" s="32"/>
      <c r="L171" s="34"/>
      <c r="M171" s="47"/>
      <c r="N171" s="41"/>
    </row>
    <row r="172" spans="1:14" ht="12.75">
      <c r="A172" s="1" t="s">
        <v>319</v>
      </c>
      <c r="B172" s="2" t="s">
        <v>320</v>
      </c>
      <c r="C172" s="19"/>
      <c r="D172" s="27"/>
      <c r="E172" s="32"/>
      <c r="F172" s="34">
        <v>91539</v>
      </c>
      <c r="G172" s="32">
        <v>856800</v>
      </c>
      <c r="H172" s="27"/>
      <c r="I172" s="32"/>
      <c r="J172" s="34"/>
      <c r="K172" s="32"/>
      <c r="L172" s="34"/>
      <c r="M172" s="47"/>
      <c r="N172" s="41"/>
    </row>
    <row r="173" spans="1:14" ht="12.75">
      <c r="A173" s="1" t="s">
        <v>321</v>
      </c>
      <c r="B173" s="2" t="s">
        <v>322</v>
      </c>
      <c r="C173" s="19"/>
      <c r="D173" s="27"/>
      <c r="E173" s="32"/>
      <c r="F173" s="34"/>
      <c r="G173" s="32"/>
      <c r="H173" s="27"/>
      <c r="I173" s="32"/>
      <c r="J173" s="34"/>
      <c r="K173" s="32"/>
      <c r="L173" s="34"/>
      <c r="M173" s="47"/>
      <c r="N173" s="41"/>
    </row>
    <row r="174" spans="1:14" ht="12.75">
      <c r="A174" s="1" t="s">
        <v>323</v>
      </c>
      <c r="B174" s="2" t="s">
        <v>62</v>
      </c>
      <c r="C174" s="19">
        <v>154000</v>
      </c>
      <c r="D174" s="27">
        <v>1829400</v>
      </c>
      <c r="E174" s="32">
        <v>1171699</v>
      </c>
      <c r="F174" s="34">
        <v>498558</v>
      </c>
      <c r="G174" s="32">
        <v>951292</v>
      </c>
      <c r="H174" s="27">
        <v>1088137</v>
      </c>
      <c r="I174" s="32">
        <v>417089</v>
      </c>
      <c r="J174" s="34">
        <v>507339</v>
      </c>
      <c r="K174" s="32"/>
      <c r="L174" s="34">
        <v>1992503</v>
      </c>
      <c r="M174" s="47">
        <v>840227</v>
      </c>
      <c r="N174" s="41">
        <v>851603</v>
      </c>
    </row>
    <row r="175" spans="1:14" ht="12.75">
      <c r="A175" s="1" t="s">
        <v>324</v>
      </c>
      <c r="B175" s="2" t="s">
        <v>325</v>
      </c>
      <c r="C175" s="19"/>
      <c r="D175" s="27"/>
      <c r="E175" s="32"/>
      <c r="F175" s="34"/>
      <c r="G175" s="32"/>
      <c r="H175" s="27"/>
      <c r="I175" s="32"/>
      <c r="J175" s="34"/>
      <c r="K175" s="32"/>
      <c r="L175" s="34"/>
      <c r="M175" s="47"/>
      <c r="N175" s="41"/>
    </row>
    <row r="176" spans="1:14" ht="12.75">
      <c r="A176" s="1" t="s">
        <v>326</v>
      </c>
      <c r="B176" s="2" t="s">
        <v>1</v>
      </c>
      <c r="C176" s="19"/>
      <c r="D176" s="27"/>
      <c r="E176" s="32">
        <v>140681</v>
      </c>
      <c r="F176" s="34"/>
      <c r="G176" s="32"/>
      <c r="H176" s="27">
        <v>54144</v>
      </c>
      <c r="I176" s="32">
        <v>54144</v>
      </c>
      <c r="J176" s="34"/>
      <c r="K176" s="32"/>
      <c r="L176" s="34">
        <v>54144</v>
      </c>
      <c r="M176" s="47">
        <v>54144</v>
      </c>
      <c r="N176" s="41">
        <v>175306</v>
      </c>
    </row>
    <row r="177" spans="1:14" s="8" customFormat="1" ht="12.75">
      <c r="A177" s="4" t="s">
        <v>327</v>
      </c>
      <c r="B177" s="5" t="s">
        <v>328</v>
      </c>
      <c r="C177" s="7">
        <f>SUM(C178)</f>
        <v>0</v>
      </c>
      <c r="D177" s="7">
        <f aca="true" t="shared" si="13" ref="D177:N177">SUM(D178)</f>
        <v>0</v>
      </c>
      <c r="E177" s="7">
        <f t="shared" si="13"/>
        <v>0</v>
      </c>
      <c r="F177" s="7">
        <f t="shared" si="13"/>
        <v>0</v>
      </c>
      <c r="G177" s="7">
        <f>SUM(G178)</f>
        <v>0</v>
      </c>
      <c r="H177" s="7">
        <f t="shared" si="13"/>
        <v>560851</v>
      </c>
      <c r="I177" s="7">
        <f t="shared" si="13"/>
        <v>77000</v>
      </c>
      <c r="J177" s="7">
        <f t="shared" si="13"/>
        <v>5121018</v>
      </c>
      <c r="K177" s="7">
        <f t="shared" si="13"/>
        <v>0</v>
      </c>
      <c r="L177" s="7">
        <f t="shared" si="13"/>
        <v>0</v>
      </c>
      <c r="M177" s="7">
        <f t="shared" si="13"/>
        <v>99000</v>
      </c>
      <c r="N177" s="7">
        <f t="shared" si="13"/>
        <v>0</v>
      </c>
    </row>
    <row r="178" spans="1:14" ht="12.75">
      <c r="A178" s="1" t="s">
        <v>329</v>
      </c>
      <c r="B178" s="2" t="s">
        <v>330</v>
      </c>
      <c r="C178" s="19"/>
      <c r="D178" s="27"/>
      <c r="E178" s="32"/>
      <c r="F178" s="34"/>
      <c r="G178" s="32"/>
      <c r="H178" s="27">
        <v>560851</v>
      </c>
      <c r="I178" s="32">
        <v>77000</v>
      </c>
      <c r="J178" s="34">
        <v>5121018</v>
      </c>
      <c r="K178" s="32"/>
      <c r="L178" s="34"/>
      <c r="M178" s="47">
        <v>99000</v>
      </c>
      <c r="N178" s="41"/>
    </row>
    <row r="179" spans="1:14" s="8" customFormat="1" ht="12.75">
      <c r="A179" s="4" t="s">
        <v>331</v>
      </c>
      <c r="B179" s="5" t="s">
        <v>332</v>
      </c>
      <c r="C179" s="7">
        <f>SUM(C180:C185)</f>
        <v>893653</v>
      </c>
      <c r="D179" s="7">
        <f aca="true" t="shared" si="14" ref="D179:N179">SUM(D180:D185)</f>
        <v>984547</v>
      </c>
      <c r="E179" s="7">
        <f t="shared" si="14"/>
        <v>940694</v>
      </c>
      <c r="F179" s="7">
        <f t="shared" si="14"/>
        <v>898793</v>
      </c>
      <c r="G179" s="7">
        <f>SUM(G180:G185)</f>
        <v>964526</v>
      </c>
      <c r="H179" s="7">
        <f t="shared" si="14"/>
        <v>2058467</v>
      </c>
      <c r="I179" s="7">
        <f t="shared" si="14"/>
        <v>1199168</v>
      </c>
      <c r="J179" s="7">
        <f>SUM(J180:J185)</f>
        <v>1840660</v>
      </c>
      <c r="K179" s="7">
        <f t="shared" si="14"/>
        <v>920000</v>
      </c>
      <c r="L179" s="7">
        <f t="shared" si="14"/>
        <v>2949644</v>
      </c>
      <c r="M179" s="7">
        <f t="shared" si="14"/>
        <v>2136068</v>
      </c>
      <c r="N179" s="7">
        <f t="shared" si="14"/>
        <v>1209343</v>
      </c>
    </row>
    <row r="180" spans="1:14" ht="12.75">
      <c r="A180" s="1" t="s">
        <v>333</v>
      </c>
      <c r="B180" s="2" t="s">
        <v>334</v>
      </c>
      <c r="C180" s="19"/>
      <c r="D180" s="27"/>
      <c r="E180" s="32"/>
      <c r="F180" s="34"/>
      <c r="G180" s="32"/>
      <c r="H180" s="27"/>
      <c r="I180" s="32"/>
      <c r="J180" s="34"/>
      <c r="K180" s="32"/>
      <c r="L180" s="34"/>
      <c r="M180" s="47"/>
      <c r="N180" s="41"/>
    </row>
    <row r="181" spans="1:14" ht="12.75">
      <c r="A181" s="1" t="s">
        <v>335</v>
      </c>
      <c r="B181" s="2" t="s">
        <v>63</v>
      </c>
      <c r="C181" s="19"/>
      <c r="D181" s="27"/>
      <c r="E181" s="32"/>
      <c r="F181" s="34"/>
      <c r="G181" s="32">
        <v>60000</v>
      </c>
      <c r="H181" s="27">
        <v>850000</v>
      </c>
      <c r="I181" s="32">
        <v>240000</v>
      </c>
      <c r="J181" s="34">
        <v>925000</v>
      </c>
      <c r="K181" s="32">
        <v>910000</v>
      </c>
      <c r="L181" s="34">
        <v>1500000</v>
      </c>
      <c r="M181" s="47">
        <v>30400</v>
      </c>
      <c r="N181" s="41"/>
    </row>
    <row r="182" spans="1:14" ht="12.75">
      <c r="A182" s="1" t="s">
        <v>336</v>
      </c>
      <c r="B182" s="2" t="s">
        <v>337</v>
      </c>
      <c r="C182" s="19"/>
      <c r="D182" s="27"/>
      <c r="E182" s="32"/>
      <c r="F182" s="34"/>
      <c r="G182" s="32"/>
      <c r="H182" s="27"/>
      <c r="I182" s="32"/>
      <c r="J182" s="34"/>
      <c r="K182" s="32"/>
      <c r="L182" s="34"/>
      <c r="M182" s="47"/>
      <c r="N182" s="41"/>
    </row>
    <row r="183" spans="1:14" ht="12.75">
      <c r="A183" s="1" t="s">
        <v>338</v>
      </c>
      <c r="B183" s="2" t="s">
        <v>339</v>
      </c>
      <c r="C183" s="19"/>
      <c r="D183" s="27"/>
      <c r="E183" s="32"/>
      <c r="F183" s="34"/>
      <c r="G183" s="32"/>
      <c r="H183" s="27"/>
      <c r="I183" s="32"/>
      <c r="J183" s="34"/>
      <c r="K183" s="32"/>
      <c r="L183" s="34"/>
      <c r="M183" s="47"/>
      <c r="N183" s="41"/>
    </row>
    <row r="184" spans="1:14" ht="12.75">
      <c r="A184" s="1" t="s">
        <v>340</v>
      </c>
      <c r="B184" s="2" t="s">
        <v>341</v>
      </c>
      <c r="C184" s="19">
        <v>893653</v>
      </c>
      <c r="D184" s="27">
        <v>984547</v>
      </c>
      <c r="E184" s="32">
        <v>896694</v>
      </c>
      <c r="F184" s="34">
        <v>898793</v>
      </c>
      <c r="G184" s="32">
        <v>904526</v>
      </c>
      <c r="H184" s="27">
        <v>908467</v>
      </c>
      <c r="I184" s="32">
        <v>911835</v>
      </c>
      <c r="J184" s="34">
        <v>915660</v>
      </c>
      <c r="K184" s="32"/>
      <c r="L184" s="34">
        <v>1248644</v>
      </c>
      <c r="M184" s="47">
        <v>1837668</v>
      </c>
      <c r="N184" s="41">
        <v>925343</v>
      </c>
    </row>
    <row r="185" spans="1:14" ht="12.75">
      <c r="A185" s="1" t="s">
        <v>342</v>
      </c>
      <c r="B185" s="2" t="s">
        <v>1</v>
      </c>
      <c r="C185" s="19"/>
      <c r="D185" s="27"/>
      <c r="E185" s="32">
        <v>44000</v>
      </c>
      <c r="F185" s="34"/>
      <c r="G185" s="32"/>
      <c r="H185" s="27">
        <v>300000</v>
      </c>
      <c r="I185" s="32">
        <v>47333</v>
      </c>
      <c r="J185" s="34"/>
      <c r="K185" s="32">
        <v>10000</v>
      </c>
      <c r="L185" s="34">
        <v>201000</v>
      </c>
      <c r="M185" s="47">
        <v>268000</v>
      </c>
      <c r="N185" s="41">
        <v>284000</v>
      </c>
    </row>
    <row r="186" spans="1:14" s="8" customFormat="1" ht="12.75">
      <c r="A186" s="4" t="s">
        <v>343</v>
      </c>
      <c r="B186" s="5" t="s">
        <v>344</v>
      </c>
      <c r="C186" s="7">
        <f>SUM(C187:C191)</f>
        <v>0</v>
      </c>
      <c r="D186" s="7">
        <f aca="true" t="shared" si="15" ref="D186:N186">SUM(D187:D191)</f>
        <v>173060</v>
      </c>
      <c r="E186" s="7">
        <f t="shared" si="15"/>
        <v>451492</v>
      </c>
      <c r="F186" s="7">
        <f t="shared" si="15"/>
        <v>168739</v>
      </c>
      <c r="G186" s="7">
        <f>SUM(G187:G191)</f>
        <v>148426</v>
      </c>
      <c r="H186" s="7">
        <f>SUM(H187:H191)</f>
        <v>258591</v>
      </c>
      <c r="I186" s="7">
        <f>SUM(I187:I191)</f>
        <v>148050</v>
      </c>
      <c r="J186" s="7">
        <f t="shared" si="15"/>
        <v>143958</v>
      </c>
      <c r="K186" s="7">
        <f t="shared" si="15"/>
        <v>282608</v>
      </c>
      <c r="L186" s="7">
        <f t="shared" si="15"/>
        <v>136270</v>
      </c>
      <c r="M186" s="7">
        <f t="shared" si="15"/>
        <v>959260</v>
      </c>
      <c r="N186" s="7">
        <f t="shared" si="15"/>
        <v>1023244</v>
      </c>
    </row>
    <row r="187" spans="1:14" ht="12.75">
      <c r="A187" s="1" t="s">
        <v>345</v>
      </c>
      <c r="B187" s="2" t="s">
        <v>64</v>
      </c>
      <c r="C187" s="19"/>
      <c r="D187" s="27">
        <v>156655</v>
      </c>
      <c r="E187" s="32">
        <v>139610</v>
      </c>
      <c r="F187" s="34">
        <v>143739</v>
      </c>
      <c r="G187" s="32">
        <v>148426</v>
      </c>
      <c r="H187" s="27">
        <v>258591</v>
      </c>
      <c r="I187" s="32">
        <v>148050</v>
      </c>
      <c r="J187" s="34">
        <v>143958</v>
      </c>
      <c r="K187" s="32">
        <v>282608</v>
      </c>
      <c r="L187" s="34">
        <v>136270</v>
      </c>
      <c r="M187" s="47">
        <v>324525</v>
      </c>
      <c r="N187" s="41">
        <v>477090</v>
      </c>
    </row>
    <row r="188" spans="1:14" ht="12.75">
      <c r="A188" s="1" t="s">
        <v>346</v>
      </c>
      <c r="B188" s="2" t="s">
        <v>347</v>
      </c>
      <c r="C188" s="19"/>
      <c r="D188" s="27">
        <v>16405</v>
      </c>
      <c r="E188" s="32">
        <v>190400</v>
      </c>
      <c r="F188" s="34">
        <v>25000</v>
      </c>
      <c r="G188" s="32"/>
      <c r="H188" s="27"/>
      <c r="I188" s="32"/>
      <c r="J188" s="34"/>
      <c r="K188" s="32"/>
      <c r="L188" s="34"/>
      <c r="M188" s="47">
        <v>634735</v>
      </c>
      <c r="N188" s="41">
        <v>546154</v>
      </c>
    </row>
    <row r="189" spans="1:14" ht="12.75">
      <c r="A189" s="1" t="s">
        <v>348</v>
      </c>
      <c r="B189" s="2" t="s">
        <v>349</v>
      </c>
      <c r="C189" s="19"/>
      <c r="D189" s="27"/>
      <c r="E189" s="32">
        <v>121482</v>
      </c>
      <c r="F189" s="34"/>
      <c r="G189" s="32"/>
      <c r="H189" s="27"/>
      <c r="I189" s="32"/>
      <c r="J189" s="34"/>
      <c r="K189" s="32"/>
      <c r="L189" s="34"/>
      <c r="M189" s="47"/>
      <c r="N189" s="41"/>
    </row>
    <row r="190" spans="1:14" ht="12.75">
      <c r="A190" s="1" t="s">
        <v>350</v>
      </c>
      <c r="B190" s="2" t="s">
        <v>351</v>
      </c>
      <c r="C190" s="19"/>
      <c r="D190" s="27"/>
      <c r="E190" s="32"/>
      <c r="F190" s="34"/>
      <c r="G190" s="32"/>
      <c r="H190" s="27"/>
      <c r="I190" s="32"/>
      <c r="J190" s="34"/>
      <c r="K190" s="32"/>
      <c r="L190" s="34"/>
      <c r="M190" s="47"/>
      <c r="N190" s="41"/>
    </row>
    <row r="191" spans="1:14" ht="12.75">
      <c r="A191" s="1" t="s">
        <v>352</v>
      </c>
      <c r="B191" s="2" t="s">
        <v>1</v>
      </c>
      <c r="C191" s="19"/>
      <c r="D191" s="27"/>
      <c r="E191" s="32"/>
      <c r="F191" s="34"/>
      <c r="G191" s="32"/>
      <c r="H191" s="27"/>
      <c r="I191" s="32"/>
      <c r="J191" s="34"/>
      <c r="K191" s="32"/>
      <c r="L191" s="34"/>
      <c r="M191" s="47"/>
      <c r="N191" s="41"/>
    </row>
    <row r="192" spans="1:14" s="8" customFormat="1" ht="12.75">
      <c r="A192" s="4" t="s">
        <v>353</v>
      </c>
      <c r="B192" s="5" t="s">
        <v>354</v>
      </c>
      <c r="C192" s="7">
        <f>SUM(C193:C194)</f>
        <v>0</v>
      </c>
      <c r="D192" s="7">
        <f aca="true" t="shared" si="16" ref="D192:N192">SUM(D193:D194)</f>
        <v>0</v>
      </c>
      <c r="E192" s="7">
        <f t="shared" si="16"/>
        <v>0</v>
      </c>
      <c r="F192" s="7">
        <f t="shared" si="16"/>
        <v>0</v>
      </c>
      <c r="G192" s="7">
        <f>SUM(G193:G194)</f>
        <v>0</v>
      </c>
      <c r="H192" s="7">
        <f t="shared" si="16"/>
        <v>0</v>
      </c>
      <c r="I192" s="7">
        <f t="shared" si="16"/>
        <v>0</v>
      </c>
      <c r="J192" s="7">
        <f t="shared" si="16"/>
        <v>0</v>
      </c>
      <c r="K192" s="7">
        <f t="shared" si="16"/>
        <v>0</v>
      </c>
      <c r="L192" s="7">
        <f t="shared" si="16"/>
        <v>0</v>
      </c>
      <c r="M192" s="7">
        <f t="shared" si="16"/>
        <v>0</v>
      </c>
      <c r="N192" s="7">
        <f t="shared" si="16"/>
        <v>0</v>
      </c>
    </row>
    <row r="193" spans="1:14" ht="12.75">
      <c r="A193" s="1" t="s">
        <v>355</v>
      </c>
      <c r="B193" s="2" t="s">
        <v>356</v>
      </c>
      <c r="C193" s="19"/>
      <c r="D193" s="27"/>
      <c r="E193" s="32"/>
      <c r="F193" s="34"/>
      <c r="G193" s="32"/>
      <c r="H193" s="27"/>
      <c r="I193" s="32"/>
      <c r="J193" s="34"/>
      <c r="K193" s="32"/>
      <c r="L193" s="34"/>
      <c r="M193" s="47"/>
      <c r="N193" s="41"/>
    </row>
    <row r="194" spans="1:14" ht="12.75">
      <c r="A194" s="1" t="s">
        <v>357</v>
      </c>
      <c r="B194" s="2" t="s">
        <v>358</v>
      </c>
      <c r="C194" s="19"/>
      <c r="D194" s="27"/>
      <c r="E194" s="32"/>
      <c r="F194" s="34"/>
      <c r="G194" s="32"/>
      <c r="H194" s="27"/>
      <c r="I194" s="32"/>
      <c r="J194" s="34"/>
      <c r="K194" s="32"/>
      <c r="L194" s="34"/>
      <c r="M194" s="47"/>
      <c r="N194" s="41"/>
    </row>
    <row r="195" spans="1:14" s="8" customFormat="1" ht="12.75">
      <c r="A195" s="4" t="s">
        <v>359</v>
      </c>
      <c r="B195" s="5" t="s">
        <v>360</v>
      </c>
      <c r="C195" s="7">
        <f>SUM(C196:C219)</f>
        <v>161147</v>
      </c>
      <c r="D195" s="7">
        <f aca="true" t="shared" si="17" ref="D195:M195">SUM(D196:D219)</f>
        <v>4794658</v>
      </c>
      <c r="E195" s="7">
        <f t="shared" si="17"/>
        <v>22826704</v>
      </c>
      <c r="F195" s="7">
        <f t="shared" si="17"/>
        <v>1630719</v>
      </c>
      <c r="G195" s="7">
        <f>SUM(G196:G219)</f>
        <v>13410758</v>
      </c>
      <c r="H195" s="7">
        <f t="shared" si="17"/>
        <v>30711193</v>
      </c>
      <c r="I195" s="7">
        <f t="shared" si="17"/>
        <v>47114888</v>
      </c>
      <c r="J195" s="7">
        <f>SUM(J196:J219)</f>
        <v>23850525</v>
      </c>
      <c r="K195" s="7">
        <f t="shared" si="17"/>
        <v>10534219</v>
      </c>
      <c r="L195" s="7">
        <f t="shared" si="17"/>
        <v>26810387</v>
      </c>
      <c r="M195" s="7">
        <f t="shared" si="17"/>
        <v>40261339</v>
      </c>
      <c r="N195" s="7">
        <f>SUM(N196:N219)</f>
        <v>10457990</v>
      </c>
    </row>
    <row r="196" spans="1:14" ht="12.75">
      <c r="A196" s="1" t="s">
        <v>361</v>
      </c>
      <c r="B196" s="2" t="s">
        <v>362</v>
      </c>
      <c r="C196" s="19"/>
      <c r="D196" s="27"/>
      <c r="E196" s="32"/>
      <c r="F196" s="34"/>
      <c r="G196" s="32"/>
      <c r="H196" s="27"/>
      <c r="I196" s="32"/>
      <c r="J196" s="34"/>
      <c r="K196" s="32"/>
      <c r="L196" s="34"/>
      <c r="M196" s="47"/>
      <c r="N196" s="41"/>
    </row>
    <row r="197" spans="1:14" ht="12.75">
      <c r="A197" s="1" t="s">
        <v>363</v>
      </c>
      <c r="B197" s="2" t="s">
        <v>364</v>
      </c>
      <c r="C197" s="19"/>
      <c r="D197" s="27"/>
      <c r="E197" s="32"/>
      <c r="F197" s="34"/>
      <c r="G197" s="32">
        <v>2630000</v>
      </c>
      <c r="H197" s="27"/>
      <c r="I197" s="32"/>
      <c r="J197" s="34">
        <v>4865908</v>
      </c>
      <c r="K197" s="32"/>
      <c r="L197" s="34">
        <v>93170</v>
      </c>
      <c r="M197" s="47">
        <v>5690</v>
      </c>
      <c r="N197" s="41">
        <v>-4482820</v>
      </c>
    </row>
    <row r="198" spans="1:14" ht="12.75">
      <c r="A198" s="1" t="s">
        <v>365</v>
      </c>
      <c r="B198" s="2" t="s">
        <v>366</v>
      </c>
      <c r="C198" s="19"/>
      <c r="D198" s="27"/>
      <c r="E198" s="32"/>
      <c r="F198" s="34"/>
      <c r="G198" s="32"/>
      <c r="H198" s="27">
        <v>1094400</v>
      </c>
      <c r="I198" s="32">
        <v>2462400</v>
      </c>
      <c r="J198" s="34">
        <v>2619270</v>
      </c>
      <c r="K198" s="32"/>
      <c r="L198" s="34">
        <v>-50786</v>
      </c>
      <c r="M198" s="47"/>
      <c r="N198" s="41"/>
    </row>
    <row r="199" spans="1:14" ht="12.75">
      <c r="A199" s="1" t="s">
        <v>367</v>
      </c>
      <c r="B199" s="2" t="s">
        <v>368</v>
      </c>
      <c r="C199" s="19"/>
      <c r="D199" s="27"/>
      <c r="E199" s="32"/>
      <c r="F199" s="34"/>
      <c r="G199" s="32"/>
      <c r="H199" s="27"/>
      <c r="I199" s="32"/>
      <c r="J199" s="34"/>
      <c r="K199" s="32"/>
      <c r="L199" s="34"/>
      <c r="M199" s="47"/>
      <c r="N199" s="41"/>
    </row>
    <row r="200" spans="1:14" ht="12.75">
      <c r="A200" s="1" t="s">
        <v>369</v>
      </c>
      <c r="B200" s="2" t="s">
        <v>370</v>
      </c>
      <c r="C200" s="19"/>
      <c r="D200" s="27"/>
      <c r="E200" s="32"/>
      <c r="F200" s="34"/>
      <c r="G200" s="32"/>
      <c r="H200" s="27"/>
      <c r="I200" s="32"/>
      <c r="J200" s="34"/>
      <c r="K200" s="32"/>
      <c r="L200" s="34"/>
      <c r="M200" s="47"/>
      <c r="N200" s="41"/>
    </row>
    <row r="201" spans="1:14" ht="12.75">
      <c r="A201" s="1" t="s">
        <v>371</v>
      </c>
      <c r="B201" s="2" t="s">
        <v>65</v>
      </c>
      <c r="C201" s="19"/>
      <c r="D201" s="27">
        <v>1230140</v>
      </c>
      <c r="E201" s="32">
        <v>50350</v>
      </c>
      <c r="F201" s="34">
        <v>95600</v>
      </c>
      <c r="G201" s="32">
        <v>7328613</v>
      </c>
      <c r="H201" s="27">
        <v>402900</v>
      </c>
      <c r="I201" s="32">
        <v>149140</v>
      </c>
      <c r="J201" s="34">
        <v>49980</v>
      </c>
      <c r="K201" s="32">
        <v>340590</v>
      </c>
      <c r="L201" s="34">
        <v>121268</v>
      </c>
      <c r="M201" s="47">
        <v>55290</v>
      </c>
      <c r="N201" s="41">
        <v>4517723</v>
      </c>
    </row>
    <row r="202" spans="1:14" ht="12.75">
      <c r="A202" s="1" t="s">
        <v>372</v>
      </c>
      <c r="B202" s="2" t="s">
        <v>66</v>
      </c>
      <c r="C202" s="19"/>
      <c r="D202" s="27">
        <v>924901</v>
      </c>
      <c r="E202" s="32">
        <v>195550</v>
      </c>
      <c r="F202" s="34">
        <v>27300</v>
      </c>
      <c r="G202" s="32">
        <v>383514</v>
      </c>
      <c r="H202" s="27">
        <v>95200</v>
      </c>
      <c r="I202" s="32">
        <v>39900</v>
      </c>
      <c r="J202" s="34">
        <v>221300</v>
      </c>
      <c r="K202" s="32">
        <v>149400</v>
      </c>
      <c r="L202" s="34">
        <v>226400</v>
      </c>
      <c r="M202" s="47">
        <v>194320</v>
      </c>
      <c r="N202" s="41">
        <v>561900</v>
      </c>
    </row>
    <row r="203" spans="1:14" ht="12.75">
      <c r="A203" s="1" t="s">
        <v>373</v>
      </c>
      <c r="B203" s="2" t="s">
        <v>374</v>
      </c>
      <c r="C203" s="19"/>
      <c r="D203" s="27"/>
      <c r="E203" s="32"/>
      <c r="F203" s="34"/>
      <c r="G203" s="32"/>
      <c r="H203" s="27">
        <v>2360000</v>
      </c>
      <c r="I203" s="32">
        <v>6000000</v>
      </c>
      <c r="J203" s="34">
        <v>12826258</v>
      </c>
      <c r="K203" s="32"/>
      <c r="L203" s="34"/>
      <c r="M203" s="47">
        <v>3897870</v>
      </c>
      <c r="N203" s="41">
        <v>-350020</v>
      </c>
    </row>
    <row r="204" spans="1:14" ht="12.75">
      <c r="A204" s="1" t="s">
        <v>375</v>
      </c>
      <c r="B204" s="2" t="s">
        <v>376</v>
      </c>
      <c r="C204" s="19"/>
      <c r="D204" s="27"/>
      <c r="E204" s="32"/>
      <c r="F204" s="34"/>
      <c r="G204" s="32"/>
      <c r="H204" s="27"/>
      <c r="I204" s="32"/>
      <c r="J204" s="34"/>
      <c r="K204" s="32"/>
      <c r="L204" s="34">
        <v>-51309</v>
      </c>
      <c r="M204" s="47"/>
      <c r="N204" s="41"/>
    </row>
    <row r="205" spans="1:14" ht="12.75">
      <c r="A205" s="1" t="s">
        <v>377</v>
      </c>
      <c r="B205" s="2" t="s">
        <v>378</v>
      </c>
      <c r="C205" s="19"/>
      <c r="D205" s="27"/>
      <c r="E205" s="32"/>
      <c r="F205" s="34"/>
      <c r="G205" s="32"/>
      <c r="H205" s="27"/>
      <c r="I205" s="32"/>
      <c r="J205" s="34"/>
      <c r="K205" s="32"/>
      <c r="L205" s="34"/>
      <c r="M205" s="47"/>
      <c r="N205" s="41"/>
    </row>
    <row r="206" spans="1:14" ht="12.75">
      <c r="A206" s="1" t="s">
        <v>379</v>
      </c>
      <c r="B206" s="2" t="s">
        <v>380</v>
      </c>
      <c r="C206" s="19"/>
      <c r="D206" s="27"/>
      <c r="E206" s="32"/>
      <c r="F206" s="34"/>
      <c r="G206" s="32"/>
      <c r="H206" s="27"/>
      <c r="I206" s="32"/>
      <c r="J206" s="34"/>
      <c r="K206" s="32"/>
      <c r="L206" s="34"/>
      <c r="M206" s="47"/>
      <c r="N206" s="41"/>
    </row>
    <row r="207" spans="1:14" ht="12.75">
      <c r="A207" s="1" t="s">
        <v>381</v>
      </c>
      <c r="B207" s="2" t="s">
        <v>382</v>
      </c>
      <c r="C207" s="19"/>
      <c r="D207" s="27"/>
      <c r="E207" s="32"/>
      <c r="F207" s="34"/>
      <c r="G207" s="32"/>
      <c r="H207" s="27"/>
      <c r="I207" s="32"/>
      <c r="J207" s="34"/>
      <c r="K207" s="32"/>
      <c r="L207" s="34"/>
      <c r="M207" s="47"/>
      <c r="N207" s="41"/>
    </row>
    <row r="208" spans="1:14" ht="12.75">
      <c r="A208" s="1" t="s">
        <v>383</v>
      </c>
      <c r="B208" s="2" t="s">
        <v>384</v>
      </c>
      <c r="C208" s="19"/>
      <c r="D208" s="27"/>
      <c r="E208" s="32"/>
      <c r="F208" s="34"/>
      <c r="G208" s="32">
        <v>1699360</v>
      </c>
      <c r="H208" s="27"/>
      <c r="I208" s="32"/>
      <c r="J208" s="34"/>
      <c r="K208" s="32"/>
      <c r="L208" s="34"/>
      <c r="M208" s="47"/>
      <c r="N208" s="41"/>
    </row>
    <row r="209" spans="1:14" ht="12.75">
      <c r="A209" s="1" t="s">
        <v>385</v>
      </c>
      <c r="B209" s="2" t="s">
        <v>386</v>
      </c>
      <c r="C209" s="19"/>
      <c r="D209" s="27"/>
      <c r="E209" s="32"/>
      <c r="F209" s="34"/>
      <c r="G209" s="32"/>
      <c r="H209" s="27">
        <v>1200000</v>
      </c>
      <c r="I209" s="32"/>
      <c r="J209" s="34"/>
      <c r="K209" s="32"/>
      <c r="L209" s="34"/>
      <c r="M209" s="47"/>
      <c r="N209" s="41"/>
    </row>
    <row r="210" spans="1:14" ht="12.75">
      <c r="A210" s="1" t="s">
        <v>387</v>
      </c>
      <c r="B210" s="2" t="s">
        <v>388</v>
      </c>
      <c r="C210" s="19"/>
      <c r="D210" s="27"/>
      <c r="E210" s="32"/>
      <c r="F210" s="34"/>
      <c r="G210" s="32"/>
      <c r="H210" s="27"/>
      <c r="I210" s="32"/>
      <c r="J210" s="34"/>
      <c r="K210" s="32"/>
      <c r="L210" s="34"/>
      <c r="M210" s="47"/>
      <c r="N210" s="41"/>
    </row>
    <row r="211" spans="1:14" ht="12.75">
      <c r="A211" s="1" t="s">
        <v>389</v>
      </c>
      <c r="B211" s="2" t="s">
        <v>67</v>
      </c>
      <c r="C211" s="19">
        <v>161147</v>
      </c>
      <c r="D211" s="27">
        <v>600052</v>
      </c>
      <c r="E211" s="32">
        <v>21599335</v>
      </c>
      <c r="F211" s="34">
        <v>1177741</v>
      </c>
      <c r="G211" s="32">
        <v>1331098</v>
      </c>
      <c r="H211" s="27">
        <v>558693</v>
      </c>
      <c r="I211" s="32">
        <v>409631</v>
      </c>
      <c r="J211" s="34">
        <v>3267809</v>
      </c>
      <c r="K211" s="32">
        <v>5017185</v>
      </c>
      <c r="L211" s="34">
        <v>1471644</v>
      </c>
      <c r="M211" s="47">
        <v>1108169</v>
      </c>
      <c r="N211" s="41">
        <v>211207</v>
      </c>
    </row>
    <row r="212" spans="1:14" ht="12.75">
      <c r="A212" s="1" t="s">
        <v>390</v>
      </c>
      <c r="B212" s="2" t="s">
        <v>391</v>
      </c>
      <c r="C212" s="19"/>
      <c r="D212" s="27"/>
      <c r="E212" s="32"/>
      <c r="F212" s="34"/>
      <c r="G212" s="32"/>
      <c r="H212" s="27"/>
      <c r="I212" s="32"/>
      <c r="J212" s="34"/>
      <c r="K212" s="32"/>
      <c r="L212" s="34"/>
      <c r="M212" s="47"/>
      <c r="N212" s="41"/>
    </row>
    <row r="213" spans="1:14" ht="12.75">
      <c r="A213" s="1" t="s">
        <v>596</v>
      </c>
      <c r="B213" s="2" t="s">
        <v>597</v>
      </c>
      <c r="C213" s="19"/>
      <c r="D213" s="27">
        <v>39565</v>
      </c>
      <c r="E213" s="32">
        <v>981469</v>
      </c>
      <c r="F213" s="34">
        <v>330078</v>
      </c>
      <c r="G213" s="32">
        <v>38173</v>
      </c>
      <c r="H213" s="27"/>
      <c r="I213" s="32">
        <v>53817</v>
      </c>
      <c r="J213" s="34"/>
      <c r="K213" s="32">
        <v>27044</v>
      </c>
      <c r="L213" s="34"/>
      <c r="M213" s="47"/>
      <c r="N213" s="41"/>
    </row>
    <row r="214" spans="1:14" ht="12.75">
      <c r="A214" s="1" t="s">
        <v>392</v>
      </c>
      <c r="B214" s="2" t="s">
        <v>393</v>
      </c>
      <c r="C214" s="19"/>
      <c r="D214" s="27"/>
      <c r="E214" s="32"/>
      <c r="F214" s="34"/>
      <c r="G214" s="32"/>
      <c r="H214" s="27"/>
      <c r="I214" s="32"/>
      <c r="J214" s="34"/>
      <c r="K214" s="32"/>
      <c r="L214" s="34"/>
      <c r="M214" s="47"/>
      <c r="N214" s="41"/>
    </row>
    <row r="215" spans="1:14" ht="12.75">
      <c r="A215" s="1" t="s">
        <v>394</v>
      </c>
      <c r="B215" s="2" t="s">
        <v>376</v>
      </c>
      <c r="C215" s="19"/>
      <c r="D215" s="27"/>
      <c r="E215" s="32"/>
      <c r="F215" s="34"/>
      <c r="G215" s="32"/>
      <c r="H215" s="27"/>
      <c r="I215" s="32"/>
      <c r="J215" s="34"/>
      <c r="K215" s="32"/>
      <c r="L215" s="34"/>
      <c r="M215" s="47"/>
      <c r="N215" s="41"/>
    </row>
    <row r="216" spans="1:14" ht="12.75">
      <c r="A216" s="1" t="s">
        <v>395</v>
      </c>
      <c r="B216" s="2" t="s">
        <v>396</v>
      </c>
      <c r="C216" s="19"/>
      <c r="D216" s="27"/>
      <c r="E216" s="32"/>
      <c r="F216" s="34"/>
      <c r="G216" s="32"/>
      <c r="H216" s="27"/>
      <c r="I216" s="32"/>
      <c r="J216" s="34"/>
      <c r="K216" s="32"/>
      <c r="L216" s="34"/>
      <c r="M216" s="47"/>
      <c r="N216" s="41"/>
    </row>
    <row r="217" spans="1:14" ht="12.75">
      <c r="A217" s="1" t="s">
        <v>397</v>
      </c>
      <c r="B217" s="2" t="s">
        <v>398</v>
      </c>
      <c r="C217" s="19"/>
      <c r="D217" s="27"/>
      <c r="E217" s="32"/>
      <c r="F217" s="34"/>
      <c r="G217" s="32"/>
      <c r="H217" s="27"/>
      <c r="I217" s="32"/>
      <c r="J217" s="34"/>
      <c r="K217" s="32"/>
      <c r="L217" s="34"/>
      <c r="M217" s="47"/>
      <c r="N217" s="41"/>
    </row>
    <row r="218" spans="1:14" ht="12.75">
      <c r="A218" s="1" t="s">
        <v>399</v>
      </c>
      <c r="B218" s="2" t="s">
        <v>400</v>
      </c>
      <c r="C218" s="19"/>
      <c r="D218" s="27">
        <v>2000000</v>
      </c>
      <c r="E218" s="32"/>
      <c r="F218" s="34"/>
      <c r="G218" s="32"/>
      <c r="H218" s="27">
        <v>10000000</v>
      </c>
      <c r="I218" s="32">
        <v>18000000</v>
      </c>
      <c r="J218" s="34"/>
      <c r="K218" s="32">
        <v>5000000</v>
      </c>
      <c r="L218" s="34">
        <v>25000000</v>
      </c>
      <c r="M218" s="47">
        <v>35000000</v>
      </c>
      <c r="N218" s="41">
        <v>10000000</v>
      </c>
    </row>
    <row r="219" spans="1:14" ht="12.75">
      <c r="A219" s="1" t="s">
        <v>401</v>
      </c>
      <c r="B219" s="2" t="s">
        <v>402</v>
      </c>
      <c r="C219" s="19"/>
      <c r="D219" s="27"/>
      <c r="E219" s="32"/>
      <c r="F219" s="34"/>
      <c r="G219" s="32"/>
      <c r="H219" s="27">
        <v>15000000</v>
      </c>
      <c r="I219" s="32">
        <v>20000000</v>
      </c>
      <c r="J219" s="34"/>
      <c r="K219" s="32"/>
      <c r="L219" s="34"/>
      <c r="M219" s="47"/>
      <c r="N219" s="41"/>
    </row>
    <row r="220" spans="1:14" s="8" customFormat="1" ht="12.75">
      <c r="A220" s="4" t="s">
        <v>403</v>
      </c>
      <c r="B220" s="5" t="s">
        <v>404</v>
      </c>
      <c r="C220" s="7">
        <f>C222+C223</f>
        <v>0</v>
      </c>
      <c r="D220" s="7">
        <f aca="true" t="shared" si="18" ref="D220:N220">D222+D223</f>
        <v>56250</v>
      </c>
      <c r="E220" s="7">
        <f t="shared" si="18"/>
        <v>0</v>
      </c>
      <c r="F220" s="7">
        <f t="shared" si="18"/>
        <v>0</v>
      </c>
      <c r="G220" s="7">
        <f t="shared" si="18"/>
        <v>0</v>
      </c>
      <c r="H220" s="7">
        <f t="shared" si="18"/>
        <v>0</v>
      </c>
      <c r="I220" s="7">
        <f t="shared" si="18"/>
        <v>0</v>
      </c>
      <c r="J220" s="7">
        <f t="shared" si="18"/>
        <v>0</v>
      </c>
      <c r="K220" s="7">
        <f t="shared" si="18"/>
        <v>0</v>
      </c>
      <c r="L220" s="7">
        <f t="shared" si="18"/>
        <v>0</v>
      </c>
      <c r="M220" s="7">
        <f t="shared" si="18"/>
        <v>15040</v>
      </c>
      <c r="N220" s="7">
        <f t="shared" si="18"/>
        <v>298499</v>
      </c>
    </row>
    <row r="221" spans="1:14" ht="12.75">
      <c r="A221" s="1" t="s">
        <v>405</v>
      </c>
      <c r="B221" s="2" t="s">
        <v>406</v>
      </c>
      <c r="C221" s="19">
        <f>C222</f>
        <v>0</v>
      </c>
      <c r="D221" s="27"/>
      <c r="E221" s="32"/>
      <c r="F221" s="34"/>
      <c r="G221" s="32"/>
      <c r="H221" s="27"/>
      <c r="I221" s="32"/>
      <c r="J221" s="34"/>
      <c r="K221" s="32"/>
      <c r="L221" s="34"/>
      <c r="M221" s="47"/>
      <c r="N221" s="41"/>
    </row>
    <row r="222" spans="1:14" ht="12.75">
      <c r="A222" s="1" t="s">
        <v>407</v>
      </c>
      <c r="B222" s="2" t="s">
        <v>406</v>
      </c>
      <c r="C222" s="19"/>
      <c r="D222" s="27">
        <v>56250</v>
      </c>
      <c r="E222" s="32"/>
      <c r="F222" s="34"/>
      <c r="G222" s="32"/>
      <c r="H222" s="27"/>
      <c r="I222" s="32"/>
      <c r="J222" s="34"/>
      <c r="K222" s="32"/>
      <c r="L222" s="34"/>
      <c r="M222" s="47">
        <v>15040</v>
      </c>
      <c r="N222" s="41">
        <v>298499</v>
      </c>
    </row>
    <row r="223" spans="1:14" ht="12.75">
      <c r="A223" s="1" t="s">
        <v>408</v>
      </c>
      <c r="B223" s="2" t="s">
        <v>409</v>
      </c>
      <c r="C223" s="19">
        <f>C224</f>
        <v>0</v>
      </c>
      <c r="D223" s="27"/>
      <c r="E223" s="32"/>
      <c r="F223" s="34"/>
      <c r="G223" s="32"/>
      <c r="H223" s="27"/>
      <c r="I223" s="32"/>
      <c r="J223" s="34"/>
      <c r="K223" s="32"/>
      <c r="L223" s="34"/>
      <c r="M223" s="47"/>
      <c r="N223" s="41"/>
    </row>
    <row r="224" spans="1:14" ht="12.75">
      <c r="A224" s="1" t="s">
        <v>410</v>
      </c>
      <c r="B224" s="2" t="s">
        <v>411</v>
      </c>
      <c r="C224" s="19"/>
      <c r="D224" s="27"/>
      <c r="E224" s="32"/>
      <c r="F224" s="34"/>
      <c r="G224" s="32"/>
      <c r="H224" s="27"/>
      <c r="I224" s="32"/>
      <c r="J224" s="34"/>
      <c r="K224" s="32"/>
      <c r="L224" s="34"/>
      <c r="M224" s="47"/>
      <c r="N224" s="41"/>
    </row>
    <row r="225" spans="1:14" s="8" customFormat="1" ht="12.75">
      <c r="A225" s="4" t="s">
        <v>412</v>
      </c>
      <c r="B225" s="5" t="s">
        <v>413</v>
      </c>
      <c r="C225" s="7">
        <f>SUM(C226:C240)</f>
        <v>0</v>
      </c>
      <c r="D225" s="7">
        <f aca="true" t="shared" si="19" ref="D225:N225">SUM(D226:D240)</f>
        <v>339970</v>
      </c>
      <c r="E225" s="7">
        <f t="shared" si="19"/>
        <v>269800</v>
      </c>
      <c r="F225" s="7">
        <f t="shared" si="19"/>
        <v>0</v>
      </c>
      <c r="G225" s="7">
        <f>SUM(G226:G240)</f>
        <v>738100</v>
      </c>
      <c r="H225" s="7">
        <f t="shared" si="19"/>
        <v>511773</v>
      </c>
      <c r="I225" s="7">
        <f t="shared" si="19"/>
        <v>386780</v>
      </c>
      <c r="J225" s="7">
        <f t="shared" si="19"/>
        <v>595577</v>
      </c>
      <c r="K225" s="7">
        <f t="shared" si="19"/>
        <v>1555861</v>
      </c>
      <c r="L225" s="7">
        <f t="shared" si="19"/>
        <v>53102000</v>
      </c>
      <c r="M225" s="7">
        <f t="shared" si="19"/>
        <v>2615400</v>
      </c>
      <c r="N225" s="7">
        <f t="shared" si="19"/>
        <v>36947683</v>
      </c>
    </row>
    <row r="226" spans="1:14" ht="12.75">
      <c r="A226" s="1" t="s">
        <v>414</v>
      </c>
      <c r="B226" s="2" t="s">
        <v>415</v>
      </c>
      <c r="C226" s="19"/>
      <c r="D226" s="27"/>
      <c r="E226" s="32"/>
      <c r="F226" s="34"/>
      <c r="G226" s="32"/>
      <c r="H226" s="27"/>
      <c r="I226" s="32"/>
      <c r="J226" s="34"/>
      <c r="K226" s="32"/>
      <c r="L226" s="34">
        <v>53000000</v>
      </c>
      <c r="M226" s="47"/>
      <c r="N226" s="41">
        <v>22000000</v>
      </c>
    </row>
    <row r="227" spans="1:14" ht="12.75">
      <c r="A227" s="1" t="s">
        <v>416</v>
      </c>
      <c r="B227" s="2" t="s">
        <v>417</v>
      </c>
      <c r="C227" s="19"/>
      <c r="D227" s="27"/>
      <c r="E227" s="32"/>
      <c r="F227" s="34"/>
      <c r="G227" s="32"/>
      <c r="H227" s="27"/>
      <c r="I227" s="32"/>
      <c r="J227" s="34"/>
      <c r="K227" s="32"/>
      <c r="L227" s="34"/>
      <c r="M227" s="47"/>
      <c r="N227" s="41"/>
    </row>
    <row r="228" spans="1:14" ht="12.75">
      <c r="A228" s="1" t="s">
        <v>418</v>
      </c>
      <c r="B228" s="2" t="s">
        <v>419</v>
      </c>
      <c r="C228" s="19"/>
      <c r="D228" s="27"/>
      <c r="E228" s="32"/>
      <c r="F228" s="34"/>
      <c r="G228" s="32"/>
      <c r="H228" s="27"/>
      <c r="I228" s="32"/>
      <c r="J228" s="34"/>
      <c r="K228" s="32"/>
      <c r="L228" s="34"/>
      <c r="M228" s="47"/>
      <c r="N228" s="41">
        <v>14209100</v>
      </c>
    </row>
    <row r="229" spans="1:14" ht="12.75">
      <c r="A229" s="1" t="s">
        <v>420</v>
      </c>
      <c r="B229" s="2" t="s">
        <v>421</v>
      </c>
      <c r="C229" s="19"/>
      <c r="D229" s="27"/>
      <c r="E229" s="32"/>
      <c r="F229" s="34"/>
      <c r="G229" s="32">
        <v>244568</v>
      </c>
      <c r="H229" s="27"/>
      <c r="I229" s="32"/>
      <c r="J229" s="34"/>
      <c r="K229" s="32"/>
      <c r="L229" s="34"/>
      <c r="M229" s="47"/>
      <c r="N229" s="41"/>
    </row>
    <row r="230" spans="1:14" ht="12.75">
      <c r="A230" s="1" t="s">
        <v>422</v>
      </c>
      <c r="B230" s="2" t="s">
        <v>423</v>
      </c>
      <c r="C230" s="19"/>
      <c r="D230" s="27"/>
      <c r="E230" s="32"/>
      <c r="F230" s="34"/>
      <c r="G230" s="32"/>
      <c r="H230" s="27"/>
      <c r="I230" s="32"/>
      <c r="J230" s="34">
        <v>263567</v>
      </c>
      <c r="K230" s="32"/>
      <c r="L230" s="34"/>
      <c r="M230" s="47"/>
      <c r="N230" s="41"/>
    </row>
    <row r="231" spans="1:14" ht="12.75">
      <c r="A231" s="1" t="s">
        <v>424</v>
      </c>
      <c r="B231" s="2" t="s">
        <v>425</v>
      </c>
      <c r="C231" s="19"/>
      <c r="D231" s="27"/>
      <c r="E231" s="32"/>
      <c r="F231" s="34"/>
      <c r="G231" s="32"/>
      <c r="H231" s="27"/>
      <c r="I231" s="32"/>
      <c r="J231" s="34"/>
      <c r="K231" s="32"/>
      <c r="L231" s="34"/>
      <c r="M231" s="47"/>
      <c r="N231" s="41">
        <v>362950</v>
      </c>
    </row>
    <row r="232" spans="1:14" ht="12.75">
      <c r="A232" s="1" t="s">
        <v>426</v>
      </c>
      <c r="B232" s="2" t="s">
        <v>427</v>
      </c>
      <c r="C232" s="19"/>
      <c r="D232" s="27"/>
      <c r="E232" s="32"/>
      <c r="F232" s="34"/>
      <c r="G232" s="32"/>
      <c r="H232" s="27"/>
      <c r="I232" s="32"/>
      <c r="J232" s="34"/>
      <c r="K232" s="32"/>
      <c r="L232" s="34"/>
      <c r="M232" s="47"/>
      <c r="N232" s="41"/>
    </row>
    <row r="233" spans="1:14" ht="12.75">
      <c r="A233" s="1" t="s">
        <v>428</v>
      </c>
      <c r="B233" s="2" t="s">
        <v>2</v>
      </c>
      <c r="C233" s="19"/>
      <c r="D233" s="27"/>
      <c r="E233" s="32"/>
      <c r="F233" s="34"/>
      <c r="G233" s="32"/>
      <c r="H233" s="27">
        <v>511773</v>
      </c>
      <c r="I233" s="32"/>
      <c r="J233" s="34">
        <v>332010</v>
      </c>
      <c r="K233" s="32">
        <v>1555861</v>
      </c>
      <c r="L233" s="34">
        <v>102000</v>
      </c>
      <c r="M233" s="47">
        <v>2615400</v>
      </c>
      <c r="N233" s="41">
        <v>375633</v>
      </c>
    </row>
    <row r="234" spans="1:14" ht="12.75">
      <c r="A234" s="1" t="s">
        <v>429</v>
      </c>
      <c r="B234" s="2" t="s">
        <v>430</v>
      </c>
      <c r="C234" s="19"/>
      <c r="D234" s="27"/>
      <c r="E234" s="32"/>
      <c r="F234" s="34"/>
      <c r="G234" s="32"/>
      <c r="H234" s="27"/>
      <c r="I234" s="32"/>
      <c r="J234" s="34"/>
      <c r="K234" s="32"/>
      <c r="L234" s="34"/>
      <c r="M234" s="47"/>
      <c r="N234" s="41"/>
    </row>
    <row r="235" spans="1:14" ht="12.75">
      <c r="A235" s="1" t="s">
        <v>431</v>
      </c>
      <c r="B235" s="2" t="s">
        <v>432</v>
      </c>
      <c r="C235" s="19"/>
      <c r="D235" s="27">
        <v>339970</v>
      </c>
      <c r="E235" s="32">
        <v>269800</v>
      </c>
      <c r="F235" s="34"/>
      <c r="G235" s="32">
        <v>493532</v>
      </c>
      <c r="H235" s="27"/>
      <c r="I235" s="32">
        <v>386780</v>
      </c>
      <c r="J235" s="34"/>
      <c r="K235" s="32"/>
      <c r="L235" s="34"/>
      <c r="M235" s="47"/>
      <c r="N235" s="41"/>
    </row>
    <row r="236" spans="1:14" ht="12.75">
      <c r="A236" s="1" t="s">
        <v>433</v>
      </c>
      <c r="B236" s="2" t="s">
        <v>434</v>
      </c>
      <c r="C236" s="19"/>
      <c r="D236" s="27"/>
      <c r="E236" s="32"/>
      <c r="F236" s="34"/>
      <c r="G236" s="32"/>
      <c r="H236" s="27"/>
      <c r="I236" s="32"/>
      <c r="J236" s="34"/>
      <c r="K236" s="32"/>
      <c r="L236" s="34"/>
      <c r="M236" s="47"/>
      <c r="N236" s="41"/>
    </row>
    <row r="237" spans="1:14" ht="12.75">
      <c r="A237" s="1" t="s">
        <v>435</v>
      </c>
      <c r="B237" s="2" t="s">
        <v>436</v>
      </c>
      <c r="C237" s="19"/>
      <c r="D237" s="27"/>
      <c r="E237" s="32"/>
      <c r="F237" s="34"/>
      <c r="G237" s="32"/>
      <c r="H237" s="27"/>
      <c r="I237" s="32"/>
      <c r="J237" s="34"/>
      <c r="K237" s="32"/>
      <c r="L237" s="34"/>
      <c r="M237" s="47"/>
      <c r="N237" s="41"/>
    </row>
    <row r="238" spans="1:14" ht="12.75">
      <c r="A238" s="1" t="s">
        <v>437</v>
      </c>
      <c r="B238" s="2" t="s">
        <v>438</v>
      </c>
      <c r="C238" s="19"/>
      <c r="D238" s="27"/>
      <c r="E238" s="32"/>
      <c r="F238" s="34"/>
      <c r="G238" s="32"/>
      <c r="H238" s="27"/>
      <c r="I238" s="32"/>
      <c r="J238" s="34"/>
      <c r="K238" s="32"/>
      <c r="L238" s="34"/>
      <c r="M238" s="47"/>
      <c r="N238" s="41"/>
    </row>
    <row r="239" spans="1:14" ht="12.75">
      <c r="A239" s="1" t="s">
        <v>439</v>
      </c>
      <c r="B239" s="2" t="s">
        <v>440</v>
      </c>
      <c r="C239" s="19"/>
      <c r="D239" s="27"/>
      <c r="E239" s="32"/>
      <c r="F239" s="34"/>
      <c r="G239" s="32"/>
      <c r="H239" s="27"/>
      <c r="I239" s="32"/>
      <c r="J239" s="34"/>
      <c r="K239" s="32"/>
      <c r="L239" s="34"/>
      <c r="M239" s="47"/>
      <c r="N239" s="41"/>
    </row>
    <row r="240" spans="1:14" ht="12.75">
      <c r="A240" s="1" t="s">
        <v>441</v>
      </c>
      <c r="B240" s="2" t="s">
        <v>442</v>
      </c>
      <c r="C240" s="19"/>
      <c r="D240" s="27"/>
      <c r="E240" s="32"/>
      <c r="F240" s="34"/>
      <c r="G240" s="32"/>
      <c r="H240" s="27"/>
      <c r="I240" s="32"/>
      <c r="J240" s="34"/>
      <c r="K240" s="32"/>
      <c r="L240" s="34"/>
      <c r="M240" s="47"/>
      <c r="N240" s="41"/>
    </row>
    <row r="241" spans="1:14" s="8" customFormat="1" ht="12.75">
      <c r="A241" s="4" t="s">
        <v>443</v>
      </c>
      <c r="B241" s="5" t="s">
        <v>444</v>
      </c>
      <c r="C241" s="7">
        <f>SUM(C242:C260)</f>
        <v>0</v>
      </c>
      <c r="D241" s="7">
        <f aca="true" t="shared" si="20" ref="D241:N241">SUM(D242:D260)</f>
        <v>44068900</v>
      </c>
      <c r="E241" s="7">
        <f t="shared" si="20"/>
        <v>17020008</v>
      </c>
      <c r="F241" s="7">
        <f t="shared" si="20"/>
        <v>0</v>
      </c>
      <c r="G241" s="7">
        <f>SUM(G242:G260)</f>
        <v>74937376</v>
      </c>
      <c r="H241" s="7">
        <f t="shared" si="20"/>
        <v>71485187</v>
      </c>
      <c r="I241" s="7">
        <f t="shared" si="20"/>
        <v>2984669</v>
      </c>
      <c r="J241" s="7">
        <f t="shared" si="20"/>
        <v>11318004</v>
      </c>
      <c r="K241" s="7">
        <f t="shared" si="20"/>
        <v>4534309</v>
      </c>
      <c r="L241" s="7">
        <f t="shared" si="20"/>
        <v>2719194</v>
      </c>
      <c r="M241" s="7">
        <f t="shared" si="20"/>
        <v>10686400</v>
      </c>
      <c r="N241" s="7">
        <f t="shared" si="20"/>
        <v>7709986</v>
      </c>
    </row>
    <row r="242" spans="1:14" ht="12.75">
      <c r="A242" s="1" t="s">
        <v>445</v>
      </c>
      <c r="B242" s="2" t="s">
        <v>446</v>
      </c>
      <c r="C242" s="19"/>
      <c r="D242" s="27"/>
      <c r="E242" s="32"/>
      <c r="F242" s="34"/>
      <c r="G242" s="32"/>
      <c r="H242" s="27"/>
      <c r="I242" s="32"/>
      <c r="J242" s="34"/>
      <c r="K242" s="32"/>
      <c r="L242" s="34"/>
      <c r="M242" s="47"/>
      <c r="N242" s="41"/>
    </row>
    <row r="243" spans="1:14" ht="12.75">
      <c r="A243" s="1" t="s">
        <v>447</v>
      </c>
      <c r="B243" s="2" t="s">
        <v>448</v>
      </c>
      <c r="C243" s="19"/>
      <c r="D243" s="27"/>
      <c r="E243" s="32"/>
      <c r="F243" s="34"/>
      <c r="G243" s="32"/>
      <c r="H243" s="27"/>
      <c r="I243" s="32"/>
      <c r="J243" s="34"/>
      <c r="K243" s="32"/>
      <c r="L243" s="34"/>
      <c r="M243" s="47"/>
      <c r="N243" s="41"/>
    </row>
    <row r="244" spans="1:14" ht="12.75">
      <c r="A244" s="1" t="s">
        <v>449</v>
      </c>
      <c r="B244" s="2" t="s">
        <v>450</v>
      </c>
      <c r="C244" s="19"/>
      <c r="D244" s="27"/>
      <c r="E244" s="32"/>
      <c r="F244" s="34"/>
      <c r="G244" s="32"/>
      <c r="H244" s="27"/>
      <c r="I244" s="32"/>
      <c r="J244" s="34"/>
      <c r="K244" s="32"/>
      <c r="L244" s="34"/>
      <c r="M244" s="47"/>
      <c r="N244" s="41"/>
    </row>
    <row r="245" spans="1:16" ht="25.5">
      <c r="A245" s="1" t="s">
        <v>451</v>
      </c>
      <c r="B245" s="2" t="s">
        <v>452</v>
      </c>
      <c r="C245" s="19"/>
      <c r="D245" s="27"/>
      <c r="E245" s="32"/>
      <c r="F245" s="34"/>
      <c r="G245" s="32"/>
      <c r="H245" s="27"/>
      <c r="I245" s="32"/>
      <c r="J245" s="34"/>
      <c r="K245" s="32"/>
      <c r="L245" s="34"/>
      <c r="M245" s="47"/>
      <c r="N245" s="41"/>
      <c r="P245">
        <v>181624174</v>
      </c>
    </row>
    <row r="246" spans="1:14" ht="12.75">
      <c r="A246" s="1" t="s">
        <v>453</v>
      </c>
      <c r="B246" s="2" t="s">
        <v>454</v>
      </c>
      <c r="C246" s="19"/>
      <c r="D246" s="27"/>
      <c r="E246" s="32"/>
      <c r="F246" s="34"/>
      <c r="G246" s="32"/>
      <c r="H246" s="27"/>
      <c r="I246" s="32"/>
      <c r="J246" s="34"/>
      <c r="K246" s="32"/>
      <c r="L246" s="34"/>
      <c r="M246" s="47"/>
      <c r="N246" s="41"/>
    </row>
    <row r="247" spans="1:14" ht="12.75">
      <c r="A247" s="1" t="s">
        <v>455</v>
      </c>
      <c r="B247" s="2" t="s">
        <v>456</v>
      </c>
      <c r="C247" s="19"/>
      <c r="D247" s="27"/>
      <c r="E247" s="32"/>
      <c r="F247" s="34"/>
      <c r="G247" s="32"/>
      <c r="H247" s="27"/>
      <c r="I247" s="32"/>
      <c r="J247" s="34"/>
      <c r="K247" s="32"/>
      <c r="L247" s="34"/>
      <c r="M247" s="47"/>
      <c r="N247" s="41"/>
    </row>
    <row r="248" spans="1:14" ht="12.75">
      <c r="A248" s="1" t="s">
        <v>457</v>
      </c>
      <c r="B248" s="2" t="s">
        <v>448</v>
      </c>
      <c r="C248" s="19"/>
      <c r="D248" s="27"/>
      <c r="E248" s="32"/>
      <c r="F248" s="34"/>
      <c r="G248" s="32"/>
      <c r="H248" s="27"/>
      <c r="I248" s="32"/>
      <c r="J248" s="34"/>
      <c r="K248" s="32"/>
      <c r="L248" s="34"/>
      <c r="M248" s="47"/>
      <c r="N248" s="41"/>
    </row>
    <row r="249" spans="1:14" ht="12.75">
      <c r="A249" s="1" t="s">
        <v>458</v>
      </c>
      <c r="B249" s="2" t="s">
        <v>450</v>
      </c>
      <c r="C249" s="19"/>
      <c r="D249" s="27"/>
      <c r="E249" s="32"/>
      <c r="F249" s="34"/>
      <c r="G249" s="32">
        <v>200000</v>
      </c>
      <c r="H249" s="27"/>
      <c r="I249" s="32"/>
      <c r="J249" s="34"/>
      <c r="K249" s="32">
        <v>1100000</v>
      </c>
      <c r="L249" s="34"/>
      <c r="M249" s="47"/>
      <c r="N249" s="41">
        <v>1580000</v>
      </c>
    </row>
    <row r="250" spans="1:14" ht="12.75">
      <c r="A250" s="1" t="s">
        <v>459</v>
      </c>
      <c r="B250" s="2" t="s">
        <v>415</v>
      </c>
      <c r="C250" s="19"/>
      <c r="D250" s="27"/>
      <c r="E250" s="32"/>
      <c r="F250" s="34"/>
      <c r="G250" s="32"/>
      <c r="H250" s="27"/>
      <c r="I250" s="32"/>
      <c r="J250" s="34"/>
      <c r="K250" s="32"/>
      <c r="L250" s="34"/>
      <c r="M250" s="47"/>
      <c r="N250" s="41"/>
    </row>
    <row r="251" spans="1:14" ht="12.75">
      <c r="A251" s="1" t="s">
        <v>460</v>
      </c>
      <c r="B251" s="2" t="s">
        <v>68</v>
      </c>
      <c r="C251" s="19"/>
      <c r="D251" s="27">
        <v>44068900</v>
      </c>
      <c r="E251" s="32">
        <v>17020008</v>
      </c>
      <c r="F251" s="34"/>
      <c r="G251" s="32">
        <v>74737376</v>
      </c>
      <c r="H251" s="27">
        <v>71485187</v>
      </c>
      <c r="I251" s="32">
        <v>2984669</v>
      </c>
      <c r="J251" s="34">
        <v>11318004</v>
      </c>
      <c r="K251" s="32">
        <v>3434309</v>
      </c>
      <c r="L251" s="34">
        <v>2719194</v>
      </c>
      <c r="M251" s="47">
        <v>10686400</v>
      </c>
      <c r="N251" s="41">
        <v>6129986</v>
      </c>
    </row>
    <row r="252" spans="1:14" ht="12.75">
      <c r="A252" s="1" t="s">
        <v>461</v>
      </c>
      <c r="B252" s="2" t="s">
        <v>462</v>
      </c>
      <c r="C252" s="19"/>
      <c r="D252" s="27"/>
      <c r="E252" s="32"/>
      <c r="F252" s="34"/>
      <c r="G252" s="32"/>
      <c r="H252" s="27"/>
      <c r="I252" s="32"/>
      <c r="J252" s="34"/>
      <c r="K252" s="32"/>
      <c r="L252" s="34"/>
      <c r="M252" s="47"/>
      <c r="N252" s="41"/>
    </row>
    <row r="253" spans="1:14" ht="12.75">
      <c r="A253" s="1" t="s">
        <v>463</v>
      </c>
      <c r="B253" s="2" t="s">
        <v>464</v>
      </c>
      <c r="C253" s="19"/>
      <c r="D253" s="27"/>
      <c r="E253" s="32"/>
      <c r="F253" s="34"/>
      <c r="G253" s="32"/>
      <c r="H253" s="27"/>
      <c r="I253" s="32"/>
      <c r="J253" s="34"/>
      <c r="K253" s="32"/>
      <c r="L253" s="34"/>
      <c r="M253" s="47"/>
      <c r="N253" s="41"/>
    </row>
    <row r="254" spans="1:14" ht="12.75">
      <c r="A254" s="1" t="s">
        <v>465</v>
      </c>
      <c r="B254" s="2" t="s">
        <v>419</v>
      </c>
      <c r="C254" s="19"/>
      <c r="D254" s="27"/>
      <c r="E254" s="32"/>
      <c r="F254" s="34"/>
      <c r="G254" s="32"/>
      <c r="H254" s="27"/>
      <c r="I254" s="32"/>
      <c r="J254" s="34"/>
      <c r="K254" s="32"/>
      <c r="L254" s="34"/>
      <c r="M254" s="47"/>
      <c r="N254" s="41"/>
    </row>
    <row r="255" spans="1:14" ht="12.75">
      <c r="A255" s="1" t="s">
        <v>466</v>
      </c>
      <c r="B255" s="2" t="s">
        <v>467</v>
      </c>
      <c r="C255" s="19"/>
      <c r="D255" s="27"/>
      <c r="E255" s="32"/>
      <c r="F255" s="34"/>
      <c r="G255" s="32"/>
      <c r="H255" s="27"/>
      <c r="I255" s="32"/>
      <c r="J255" s="34"/>
      <c r="K255" s="32"/>
      <c r="L255" s="34"/>
      <c r="M255" s="47"/>
      <c r="N255" s="41"/>
    </row>
    <row r="256" spans="1:14" ht="12.75">
      <c r="A256" s="1" t="s">
        <v>468</v>
      </c>
      <c r="B256" s="2" t="s">
        <v>469</v>
      </c>
      <c r="C256" s="19"/>
      <c r="D256" s="27"/>
      <c r="E256" s="32"/>
      <c r="F256" s="34"/>
      <c r="G256" s="32"/>
      <c r="H256" s="27"/>
      <c r="I256" s="32"/>
      <c r="J256" s="34"/>
      <c r="K256" s="32"/>
      <c r="L256" s="34"/>
      <c r="M256" s="47"/>
      <c r="N256" s="41"/>
    </row>
    <row r="257" spans="1:14" ht="12.75">
      <c r="A257" s="1" t="s">
        <v>470</v>
      </c>
      <c r="B257" s="2" t="s">
        <v>471</v>
      </c>
      <c r="C257" s="19"/>
      <c r="D257" s="27"/>
      <c r="E257" s="32"/>
      <c r="F257" s="34"/>
      <c r="G257" s="32"/>
      <c r="H257" s="27"/>
      <c r="I257" s="32"/>
      <c r="J257" s="34"/>
      <c r="K257" s="32"/>
      <c r="L257" s="34"/>
      <c r="M257" s="47"/>
      <c r="N257" s="41"/>
    </row>
    <row r="258" spans="1:14" ht="12.75">
      <c r="A258" s="1" t="s">
        <v>472</v>
      </c>
      <c r="B258" s="2" t="s">
        <v>448</v>
      </c>
      <c r="C258" s="19"/>
      <c r="D258" s="27"/>
      <c r="E258" s="32"/>
      <c r="F258" s="34"/>
      <c r="G258" s="32"/>
      <c r="H258" s="27"/>
      <c r="I258" s="32"/>
      <c r="J258" s="34"/>
      <c r="K258" s="32"/>
      <c r="L258" s="34"/>
      <c r="M258" s="47"/>
      <c r="N258" s="41"/>
    </row>
    <row r="259" spans="1:14" ht="12.75">
      <c r="A259" s="1" t="s">
        <v>473</v>
      </c>
      <c r="B259" s="2" t="s">
        <v>450</v>
      </c>
      <c r="C259" s="19"/>
      <c r="D259" s="27"/>
      <c r="E259" s="32"/>
      <c r="F259" s="34"/>
      <c r="G259" s="32"/>
      <c r="H259" s="27"/>
      <c r="I259" s="32"/>
      <c r="J259" s="34"/>
      <c r="K259" s="32"/>
      <c r="L259" s="34"/>
      <c r="M259" s="47"/>
      <c r="N259" s="41"/>
    </row>
    <row r="260" spans="1:14" ht="12.75">
      <c r="A260" s="1" t="s">
        <v>474</v>
      </c>
      <c r="B260" s="2" t="s">
        <v>475</v>
      </c>
      <c r="C260" s="19"/>
      <c r="D260" s="27"/>
      <c r="E260" s="32"/>
      <c r="F260" s="34"/>
      <c r="G260" s="32"/>
      <c r="H260" s="27"/>
      <c r="I260" s="32"/>
      <c r="J260" s="34"/>
      <c r="K260" s="32"/>
      <c r="L260" s="34"/>
      <c r="M260" s="47"/>
      <c r="N260" s="41"/>
    </row>
    <row r="261" spans="1:14" s="8" customFormat="1" ht="12.75">
      <c r="A261" s="4" t="s">
        <v>476</v>
      </c>
      <c r="B261" s="5" t="s">
        <v>477</v>
      </c>
      <c r="C261" s="6"/>
      <c r="D261" s="6"/>
      <c r="E261" s="3"/>
      <c r="F261" s="3"/>
      <c r="G261" s="3"/>
      <c r="H261" s="6"/>
      <c r="I261" s="3"/>
      <c r="J261" s="3"/>
      <c r="K261" s="3"/>
      <c r="L261" s="3"/>
      <c r="M261" s="48"/>
      <c r="N261" s="42"/>
    </row>
    <row r="262" spans="1:14" s="8" customFormat="1" ht="12.75">
      <c r="A262" s="4" t="s">
        <v>478</v>
      </c>
      <c r="B262" s="5" t="s">
        <v>479</v>
      </c>
      <c r="C262" s="7">
        <f>SUM(C263:C270)</f>
        <v>0</v>
      </c>
      <c r="D262" s="7">
        <f aca="true" t="shared" si="21" ref="D262:N262">SUM(D263:D270)</f>
        <v>0</v>
      </c>
      <c r="E262" s="7">
        <f t="shared" si="21"/>
        <v>0</v>
      </c>
      <c r="F262" s="7">
        <f t="shared" si="21"/>
        <v>0</v>
      </c>
      <c r="G262" s="7">
        <f>SUM(G263:G270)</f>
        <v>0</v>
      </c>
      <c r="H262" s="7">
        <f t="shared" si="21"/>
        <v>0</v>
      </c>
      <c r="I262" s="7">
        <f t="shared" si="21"/>
        <v>0</v>
      </c>
      <c r="J262" s="7">
        <f t="shared" si="21"/>
        <v>0</v>
      </c>
      <c r="K262" s="7">
        <f t="shared" si="21"/>
        <v>0</v>
      </c>
      <c r="L262" s="7">
        <f t="shared" si="21"/>
        <v>0</v>
      </c>
      <c r="M262" s="7">
        <f t="shared" si="21"/>
        <v>0</v>
      </c>
      <c r="N262" s="7">
        <f t="shared" si="21"/>
        <v>0</v>
      </c>
    </row>
    <row r="263" spans="1:14" ht="12.75">
      <c r="A263" s="1" t="s">
        <v>480</v>
      </c>
      <c r="B263" s="2" t="s">
        <v>362</v>
      </c>
      <c r="C263" s="19"/>
      <c r="D263" s="27"/>
      <c r="E263" s="32"/>
      <c r="F263" s="34"/>
      <c r="G263" s="32"/>
      <c r="H263" s="27"/>
      <c r="I263" s="32"/>
      <c r="J263" s="34"/>
      <c r="K263" s="32"/>
      <c r="L263" s="34"/>
      <c r="M263" s="47"/>
      <c r="N263" s="41"/>
    </row>
    <row r="264" spans="1:14" ht="12.75">
      <c r="A264" s="1" t="s">
        <v>481</v>
      </c>
      <c r="B264" s="2" t="s">
        <v>376</v>
      </c>
      <c r="C264" s="19"/>
      <c r="D264" s="27"/>
      <c r="E264" s="32"/>
      <c r="F264" s="34"/>
      <c r="G264" s="32"/>
      <c r="H264" s="27"/>
      <c r="I264" s="32"/>
      <c r="J264" s="34"/>
      <c r="K264" s="32"/>
      <c r="L264" s="34"/>
      <c r="M264" s="47"/>
      <c r="N264" s="41"/>
    </row>
    <row r="265" spans="1:14" ht="12.75">
      <c r="A265" s="1" t="s">
        <v>482</v>
      </c>
      <c r="B265" s="2" t="s">
        <v>483</v>
      </c>
      <c r="C265" s="19"/>
      <c r="D265" s="27"/>
      <c r="E265" s="32"/>
      <c r="F265" s="34"/>
      <c r="G265" s="32"/>
      <c r="H265" s="27"/>
      <c r="I265" s="32"/>
      <c r="J265" s="34"/>
      <c r="K265" s="32"/>
      <c r="L265" s="34"/>
      <c r="M265" s="47"/>
      <c r="N265" s="41"/>
    </row>
    <row r="266" spans="1:14" ht="12.75">
      <c r="A266" s="1" t="s">
        <v>484</v>
      </c>
      <c r="B266" s="2" t="s">
        <v>485</v>
      </c>
      <c r="C266" s="19"/>
      <c r="D266" s="27"/>
      <c r="E266" s="32"/>
      <c r="F266" s="34"/>
      <c r="G266" s="32"/>
      <c r="H266" s="27"/>
      <c r="I266" s="32"/>
      <c r="J266" s="34"/>
      <c r="K266" s="32"/>
      <c r="L266" s="34"/>
      <c r="M266" s="47"/>
      <c r="N266" s="41"/>
    </row>
    <row r="267" spans="1:14" ht="12.75">
      <c r="A267" s="1" t="s">
        <v>486</v>
      </c>
      <c r="B267" s="2" t="s">
        <v>487</v>
      </c>
      <c r="C267" s="19"/>
      <c r="D267" s="27"/>
      <c r="E267" s="32"/>
      <c r="F267" s="34"/>
      <c r="G267" s="32"/>
      <c r="H267" s="27"/>
      <c r="I267" s="32"/>
      <c r="J267" s="34"/>
      <c r="K267" s="32"/>
      <c r="L267" s="34"/>
      <c r="M267" s="47"/>
      <c r="N267" s="41"/>
    </row>
    <row r="268" spans="1:14" ht="12.75">
      <c r="A268" s="1" t="s">
        <v>488</v>
      </c>
      <c r="B268" s="2" t="s">
        <v>489</v>
      </c>
      <c r="C268" s="19"/>
      <c r="D268" s="27"/>
      <c r="E268" s="32"/>
      <c r="F268" s="34"/>
      <c r="G268" s="32"/>
      <c r="H268" s="27"/>
      <c r="I268" s="32"/>
      <c r="J268" s="34"/>
      <c r="K268" s="32"/>
      <c r="L268" s="34"/>
      <c r="M268" s="47"/>
      <c r="N268" s="41"/>
    </row>
    <row r="269" spans="1:14" ht="12.75">
      <c r="A269" s="1" t="s">
        <v>490</v>
      </c>
      <c r="B269" s="2" t="s">
        <v>491</v>
      </c>
      <c r="C269" s="19"/>
      <c r="D269" s="27"/>
      <c r="E269" s="32"/>
      <c r="F269" s="34"/>
      <c r="G269" s="32"/>
      <c r="H269" s="27"/>
      <c r="I269" s="32"/>
      <c r="J269" s="34"/>
      <c r="K269" s="32"/>
      <c r="L269" s="34"/>
      <c r="M269" s="47"/>
      <c r="N269" s="41"/>
    </row>
    <row r="270" spans="1:14" ht="12.75">
      <c r="A270" s="1" t="s">
        <v>492</v>
      </c>
      <c r="B270" s="2" t="s">
        <v>376</v>
      </c>
      <c r="C270" s="19"/>
      <c r="D270" s="27"/>
      <c r="E270" s="32"/>
      <c r="F270" s="34"/>
      <c r="G270" s="32"/>
      <c r="H270" s="27"/>
      <c r="I270" s="32"/>
      <c r="J270" s="34"/>
      <c r="K270" s="32"/>
      <c r="L270" s="34"/>
      <c r="M270" s="47"/>
      <c r="N270" s="41"/>
    </row>
    <row r="271" spans="1:14" s="8" customFormat="1" ht="12.75">
      <c r="A271" s="4" t="s">
        <v>493</v>
      </c>
      <c r="B271" s="5" t="s">
        <v>494</v>
      </c>
      <c r="C271" s="7">
        <f>SUM(C272:C275)</f>
        <v>0</v>
      </c>
      <c r="D271" s="7">
        <f aca="true" t="shared" si="22" ref="D271:N271">SUM(D272:D275)</f>
        <v>0</v>
      </c>
      <c r="E271" s="7">
        <f t="shared" si="22"/>
        <v>0</v>
      </c>
      <c r="F271" s="7">
        <f t="shared" si="22"/>
        <v>0</v>
      </c>
      <c r="G271" s="7">
        <f>SUM(G272:G275)</f>
        <v>0</v>
      </c>
      <c r="H271" s="7">
        <f t="shared" si="22"/>
        <v>0</v>
      </c>
      <c r="I271" s="7">
        <f t="shared" si="22"/>
        <v>0</v>
      </c>
      <c r="J271" s="7">
        <f t="shared" si="22"/>
        <v>0</v>
      </c>
      <c r="K271" s="7">
        <f t="shared" si="22"/>
        <v>0</v>
      </c>
      <c r="L271" s="7">
        <f t="shared" si="22"/>
        <v>0</v>
      </c>
      <c r="M271" s="7">
        <f t="shared" si="22"/>
        <v>0</v>
      </c>
      <c r="N271" s="7">
        <f t="shared" si="22"/>
        <v>0</v>
      </c>
    </row>
    <row r="272" spans="1:14" ht="12.75">
      <c r="A272" s="1" t="s">
        <v>495</v>
      </c>
      <c r="B272" s="2" t="s">
        <v>496</v>
      </c>
      <c r="C272" s="19"/>
      <c r="D272" s="27"/>
      <c r="E272" s="32"/>
      <c r="F272" s="34"/>
      <c r="G272" s="32"/>
      <c r="H272" s="27"/>
      <c r="I272" s="32"/>
      <c r="J272" s="34"/>
      <c r="K272" s="32"/>
      <c r="L272" s="34"/>
      <c r="M272" s="47"/>
      <c r="N272" s="41"/>
    </row>
    <row r="273" spans="1:14" ht="12.75">
      <c r="A273" s="1" t="s">
        <v>497</v>
      </c>
      <c r="B273" s="2" t="s">
        <v>498</v>
      </c>
      <c r="C273" s="19"/>
      <c r="D273" s="27"/>
      <c r="E273" s="32"/>
      <c r="F273" s="34"/>
      <c r="G273" s="32"/>
      <c r="H273" s="27"/>
      <c r="I273" s="32"/>
      <c r="J273" s="34"/>
      <c r="K273" s="32"/>
      <c r="L273" s="34"/>
      <c r="M273" s="47"/>
      <c r="N273" s="41"/>
    </row>
    <row r="274" spans="1:14" ht="12.75">
      <c r="A274" s="1" t="s">
        <v>499</v>
      </c>
      <c r="B274" s="2" t="s">
        <v>500</v>
      </c>
      <c r="C274" s="19"/>
      <c r="D274" s="27"/>
      <c r="E274" s="32"/>
      <c r="F274" s="34"/>
      <c r="G274" s="32"/>
      <c r="H274" s="27"/>
      <c r="I274" s="32"/>
      <c r="J274" s="34"/>
      <c r="K274" s="32"/>
      <c r="L274" s="34"/>
      <c r="M274" s="47"/>
      <c r="N274" s="41"/>
    </row>
    <row r="275" spans="1:14" ht="12.75">
      <c r="A275" s="1" t="s">
        <v>501</v>
      </c>
      <c r="B275" s="2" t="s">
        <v>502</v>
      </c>
      <c r="C275" s="19"/>
      <c r="D275" s="27"/>
      <c r="E275" s="32"/>
      <c r="F275" s="34"/>
      <c r="G275" s="32"/>
      <c r="H275" s="27"/>
      <c r="I275" s="32"/>
      <c r="J275" s="34"/>
      <c r="K275" s="32"/>
      <c r="L275" s="34"/>
      <c r="M275" s="47"/>
      <c r="N275" s="41"/>
    </row>
    <row r="276" spans="2:14" s="44" customFormat="1" ht="12.75">
      <c r="B276" s="20" t="s">
        <v>503</v>
      </c>
      <c r="C276" s="43">
        <f>C271+C262+C261+C241+C225+C220+C195+C192+C186+C179+C177+C169+C157+C144+C134+C117+C110+C106+C102+C97+C96+C53+C6</f>
        <v>36066666</v>
      </c>
      <c r="D276" s="43">
        <f>D271+D262+D261+D241+D225+D220+D195+D192+D186+D179+D177+D169+D157+D144+D134+D117+D110+D106+D102+D97+D96+D53+D6+D153+D94</f>
        <v>133384683</v>
      </c>
      <c r="E276" s="43">
        <f>E271+E262+E261+E241+E225+E220+E195+E192+E186+E179+E177+E169+E157+E144+E134+E117+E110+E106+E102+E97+E96+E53+E6+E153+E94</f>
        <v>113009425</v>
      </c>
      <c r="F276" s="43">
        <f>F271+F262+F261+F241+F225+F220+F195+F192+F186+F179+F177+F169+F157+F144+F134+F117+F110+F106+F102+F97+F96+F53+F6+F94</f>
        <v>70753894</v>
      </c>
      <c r="G276" s="43">
        <f>G6+G53+G94+G96+G97+G102+G106+G110+G117+G134+G144+G153+G157+G169+G177+G179+G186+G192+G195+G220+G225+G241+G261+G262+G271</f>
        <v>165958778</v>
      </c>
      <c r="H276" s="43">
        <f>H6+H53+H94+H97+H102+H106+H110+H117+H134+H144+H153+H157+H169+H177+H179+H186+H192+H195+H220+H225+H241+H262+H271</f>
        <v>171981343</v>
      </c>
      <c r="I276" s="43">
        <f>I6+I53+I94+I97+I102+I106+I110+I117+I134+I144+I153+I157+I169+I177+I179+I186+I192+I195+I220+I225+I241+I262+I271</f>
        <v>128233732</v>
      </c>
      <c r="J276" s="43">
        <f>J271+J262+J261+J241+J225+J220+J195+J192+J186+J179+J177+J169+J157+J144+J134+J117+J110+J106+J102+J97+J96+J53+J6+J153+J94</f>
        <v>114925194</v>
      </c>
      <c r="K276" s="43">
        <f>K271+K262+K261+K241+K225+K220+K195+K192+K186+K179+K177+K169+K157+K144+K134+K117+K110+K106+K102+K97+K96+K53+K6+K153+K94</f>
        <v>88299474</v>
      </c>
      <c r="L276" s="43">
        <f>L271+L262+L261+L241+L225+L220+L195+L192+L186+L179+L177+L169+L157+L144+L134+L117+L110+L106+L102+L97+L96+L53+L6+L153+L94</f>
        <v>156729615</v>
      </c>
      <c r="M276" s="43">
        <f>M271+M262+M261+M241+M225+M220+M195+M192+M186+M179+M177+M169+M157+M144+M134+M117+M110+M106+M102+M97+M96+M53+M6+M153+M94</f>
        <v>129566013</v>
      </c>
      <c r="N276" s="43">
        <f>N271+N262+N261+N241+N225+N220+N195+N192+N186+N179+N177+N169+N157+N144+N134+N117+N110+N106+N102+N97+N96+N53+N6+N153+N94</f>
        <v>203040221</v>
      </c>
    </row>
    <row r="277" spans="10:14" ht="12.75">
      <c r="J277" s="60"/>
      <c r="K277" s="16"/>
      <c r="L277" s="60"/>
      <c r="M277" s="67"/>
      <c r="N277" s="68"/>
    </row>
    <row r="278" spans="8:14" ht="12.75">
      <c r="H278" s="16"/>
      <c r="I278" s="60"/>
      <c r="J278" s="60"/>
      <c r="K278" s="16"/>
      <c r="L278" s="60"/>
      <c r="M278" s="67"/>
      <c r="N278" s="68"/>
    </row>
    <row r="279" spans="8:14" ht="12.75">
      <c r="H279" s="60"/>
      <c r="I279" s="67"/>
      <c r="J279" s="68"/>
      <c r="K279" s="16"/>
      <c r="L279" s="16"/>
      <c r="M279" s="16"/>
      <c r="N279" s="16"/>
    </row>
    <row r="280" spans="8:14" ht="12.75">
      <c r="H280" s="60"/>
      <c r="I280" s="67"/>
      <c r="J280" s="68"/>
      <c r="K280" s="16"/>
      <c r="L280" s="16"/>
      <c r="M280" s="16"/>
      <c r="N280" s="16"/>
    </row>
    <row r="281" spans="8:14" ht="12.75">
      <c r="H281" s="60"/>
      <c r="I281" s="67"/>
      <c r="J281" s="68"/>
      <c r="K281" s="16"/>
      <c r="L281" s="16"/>
      <c r="M281" s="16"/>
      <c r="N281" s="16"/>
    </row>
    <row r="282" spans="8:14" ht="12.75">
      <c r="H282" s="60"/>
      <c r="I282" s="67"/>
      <c r="J282" s="68"/>
      <c r="K282" s="16"/>
      <c r="L282" s="16"/>
      <c r="M282" s="16"/>
      <c r="N282" s="16"/>
    </row>
    <row r="283" spans="4:14" ht="12.75">
      <c r="D283" s="16"/>
      <c r="H283" s="60"/>
      <c r="I283" s="67"/>
      <c r="J283" s="68"/>
      <c r="K283" s="16"/>
      <c r="L283" s="16"/>
      <c r="M283" s="16"/>
      <c r="N283" s="16"/>
    </row>
    <row r="284" spans="4:14" ht="12.75">
      <c r="D284">
        <v>113009425</v>
      </c>
      <c r="H284" s="60"/>
      <c r="I284" s="67"/>
      <c r="J284" s="68"/>
      <c r="K284" s="16"/>
      <c r="L284" s="16"/>
      <c r="M284" s="16"/>
      <c r="N284" s="16"/>
    </row>
    <row r="285" spans="4:14" ht="12.75">
      <c r="D285" s="16">
        <f>D284-E276</f>
        <v>0</v>
      </c>
      <c r="H285" s="60"/>
      <c r="I285" s="67"/>
      <c r="J285" s="68"/>
      <c r="K285" s="16"/>
      <c r="L285" s="16"/>
      <c r="M285" s="16"/>
      <c r="N285" s="16"/>
    </row>
    <row r="286" spans="8:14" ht="12.75">
      <c r="H286" s="37"/>
      <c r="I286" s="49"/>
      <c r="J286" s="68"/>
      <c r="K286" s="16"/>
      <c r="L286" s="16"/>
      <c r="M286" s="16"/>
      <c r="N286" s="16"/>
    </row>
    <row r="287" spans="8:14" ht="12.75">
      <c r="H287" s="37"/>
      <c r="I287" s="49"/>
      <c r="J287" s="68"/>
      <c r="K287" s="16"/>
      <c r="L287" s="16"/>
      <c r="M287" s="16"/>
      <c r="N287" s="16"/>
    </row>
    <row r="288" spans="8:14" ht="12.75">
      <c r="H288" s="60"/>
      <c r="I288" s="67"/>
      <c r="J288" s="68"/>
      <c r="K288" s="16"/>
      <c r="L288" s="16"/>
      <c r="M288" s="16"/>
      <c r="N288" s="16"/>
    </row>
    <row r="289" spans="8:14" ht="12.75">
      <c r="H289" s="60"/>
      <c r="I289" s="67"/>
      <c r="J289" s="68"/>
      <c r="K289" s="16"/>
      <c r="L289" s="16"/>
      <c r="M289" s="16"/>
      <c r="N289" s="16"/>
    </row>
    <row r="290" spans="8:14" ht="12.75">
      <c r="H290" s="60"/>
      <c r="I290" s="67"/>
      <c r="J290" s="68"/>
      <c r="K290" s="16"/>
      <c r="L290" s="16"/>
      <c r="M290" s="16"/>
      <c r="N290" s="16"/>
    </row>
    <row r="291" spans="8:14" ht="12.75">
      <c r="H291" s="60"/>
      <c r="I291" s="67"/>
      <c r="J291" s="68"/>
      <c r="K291" s="16"/>
      <c r="L291" s="16"/>
      <c r="M291" s="16"/>
      <c r="N291" s="16"/>
    </row>
    <row r="292" spans="8:14" ht="12.75">
      <c r="H292" s="60"/>
      <c r="I292" s="67"/>
      <c r="J292" s="68"/>
      <c r="K292" s="16"/>
      <c r="L292" s="16"/>
      <c r="M292" s="16"/>
      <c r="N292" s="16"/>
    </row>
    <row r="293" spans="8:14" ht="12.75">
      <c r="H293" s="60"/>
      <c r="I293" s="67"/>
      <c r="J293" s="68"/>
      <c r="K293" s="16"/>
      <c r="L293" s="16"/>
      <c r="M293" s="16"/>
      <c r="N293" s="16"/>
    </row>
    <row r="294" spans="8:14" ht="12.75">
      <c r="H294" s="60"/>
      <c r="I294" s="67"/>
      <c r="J294" s="68"/>
      <c r="K294" s="16"/>
      <c r="L294" s="16"/>
      <c r="M294" s="16"/>
      <c r="N294" s="16"/>
    </row>
    <row r="295" spans="8:14" ht="12.75">
      <c r="H295" s="60"/>
      <c r="I295" s="67"/>
      <c r="J295" s="68"/>
      <c r="K295" s="16"/>
      <c r="L295" s="16"/>
      <c r="M295" s="16"/>
      <c r="N295" s="16"/>
    </row>
    <row r="296" spans="8:14" ht="12.75">
      <c r="H296" s="60"/>
      <c r="I296" s="67"/>
      <c r="J296" s="68"/>
      <c r="K296" s="16"/>
      <c r="L296" s="16"/>
      <c r="M296" s="16"/>
      <c r="N296" s="16"/>
    </row>
    <row r="297" spans="8:14" ht="12.75">
      <c r="H297" s="60"/>
      <c r="I297" s="67"/>
      <c r="J297" s="68"/>
      <c r="K297" s="16"/>
      <c r="L297" s="16"/>
      <c r="M297" s="16"/>
      <c r="N297" s="16"/>
    </row>
    <row r="298" spans="8:14" ht="12.75">
      <c r="H298" s="60"/>
      <c r="I298" s="67"/>
      <c r="J298" s="68"/>
      <c r="K298" s="16"/>
      <c r="L298" s="16"/>
      <c r="M298" s="16"/>
      <c r="N298" s="16"/>
    </row>
    <row r="299" spans="8:14" ht="12.75">
      <c r="H299" s="60"/>
      <c r="I299" s="67"/>
      <c r="J299" s="68"/>
      <c r="K299" s="16"/>
      <c r="L299" s="16"/>
      <c r="M299" s="16"/>
      <c r="N299" s="16"/>
    </row>
    <row r="300" spans="8:14" ht="12.75">
      <c r="H300" s="60"/>
      <c r="I300" s="67"/>
      <c r="J300" s="68"/>
      <c r="K300" s="16"/>
      <c r="L300" s="16"/>
      <c r="M300" s="16"/>
      <c r="N300" s="16"/>
    </row>
    <row r="301" spans="8:14" ht="12.75">
      <c r="H301" s="60"/>
      <c r="I301" s="67"/>
      <c r="J301" s="68"/>
      <c r="K301" s="16"/>
      <c r="L301"/>
      <c r="M301"/>
      <c r="N301"/>
    </row>
    <row r="302" spans="8:14" ht="12.75">
      <c r="H302" s="60"/>
      <c r="I302" s="67"/>
      <c r="J302" s="68"/>
      <c r="K302" s="16"/>
      <c r="L302"/>
      <c r="M302"/>
      <c r="N302"/>
    </row>
    <row r="303" spans="8:14" ht="12.75">
      <c r="H303" s="60"/>
      <c r="I303" s="67"/>
      <c r="J303" s="68"/>
      <c r="K303" s="16"/>
      <c r="L303"/>
      <c r="M303"/>
      <c r="N303"/>
    </row>
    <row r="304" spans="8:14" ht="12.75">
      <c r="H304" s="60"/>
      <c r="I304" s="67"/>
      <c r="J304" s="68"/>
      <c r="K304" s="16"/>
      <c r="L304"/>
      <c r="M304"/>
      <c r="N304"/>
    </row>
    <row r="305" spans="8:14" ht="12.75">
      <c r="H305" s="60"/>
      <c r="I305" s="67"/>
      <c r="J305" s="68"/>
      <c r="K305" s="16"/>
      <c r="L305"/>
      <c r="M305"/>
      <c r="N305"/>
    </row>
    <row r="306" spans="8:14" ht="12.75">
      <c r="H306" s="60"/>
      <c r="I306" s="67"/>
      <c r="J306" s="68"/>
      <c r="K306" s="16"/>
      <c r="L306"/>
      <c r="M306"/>
      <c r="N306"/>
    </row>
    <row r="307" spans="8:14" ht="12.75">
      <c r="H307" s="60"/>
      <c r="I307" s="67"/>
      <c r="J307" s="68"/>
      <c r="K307" s="16"/>
      <c r="L307"/>
      <c r="M307"/>
      <c r="N307"/>
    </row>
    <row r="308" spans="8:14" ht="12.75">
      <c r="H308" s="60"/>
      <c r="I308" s="67"/>
      <c r="J308" s="68"/>
      <c r="K308" s="16"/>
      <c r="L308"/>
      <c r="M308"/>
      <c r="N308"/>
    </row>
    <row r="309" spans="8:14" ht="12.75">
      <c r="H309" s="60"/>
      <c r="I309" s="67"/>
      <c r="J309" s="68"/>
      <c r="K309" s="16"/>
      <c r="L309"/>
      <c r="M309"/>
      <c r="N309"/>
    </row>
    <row r="310" spans="8:14" ht="12.75">
      <c r="H310" s="60"/>
      <c r="I310" s="67"/>
      <c r="J310" s="68"/>
      <c r="K310" s="16"/>
      <c r="L310"/>
      <c r="M310"/>
      <c r="N310"/>
    </row>
    <row r="311" spans="8:14" ht="12.75">
      <c r="H311" s="60"/>
      <c r="I311" s="67"/>
      <c r="J311" s="68"/>
      <c r="K311" s="16"/>
      <c r="L311"/>
      <c r="M311"/>
      <c r="N311"/>
    </row>
    <row r="312" spans="8:14" ht="12.75">
      <c r="H312" s="60"/>
      <c r="I312" s="67"/>
      <c r="J312" s="68"/>
      <c r="K312" s="16"/>
      <c r="L312"/>
      <c r="M312"/>
      <c r="N312"/>
    </row>
    <row r="313" spans="8:14" ht="12.75">
      <c r="H313" s="60"/>
      <c r="I313" s="67"/>
      <c r="J313" s="68"/>
      <c r="K313" s="16"/>
      <c r="L313"/>
      <c r="M313"/>
      <c r="N313"/>
    </row>
    <row r="314" spans="8:14" ht="12.75">
      <c r="H314" s="60"/>
      <c r="I314" s="67"/>
      <c r="J314" s="68"/>
      <c r="K314" s="16"/>
      <c r="L314"/>
      <c r="M314"/>
      <c r="N314"/>
    </row>
    <row r="315" spans="8:14" ht="12.75">
      <c r="H315" s="60"/>
      <c r="I315" s="67"/>
      <c r="J315" s="68"/>
      <c r="K315" s="16"/>
      <c r="L315"/>
      <c r="M315"/>
      <c r="N315"/>
    </row>
    <row r="316" spans="8:14" ht="12.75">
      <c r="H316" s="60"/>
      <c r="I316" s="67"/>
      <c r="J316" s="68"/>
      <c r="K316" s="16"/>
      <c r="L316"/>
      <c r="M316"/>
      <c r="N316"/>
    </row>
    <row r="317" spans="8:14" ht="12.75">
      <c r="H317" s="60"/>
      <c r="I317" s="67"/>
      <c r="J317" s="68"/>
      <c r="K317" s="16"/>
      <c r="L317"/>
      <c r="M317"/>
      <c r="N317"/>
    </row>
    <row r="318" spans="8:14" ht="12.75">
      <c r="H318" s="60"/>
      <c r="I318" s="67"/>
      <c r="J318" s="68"/>
      <c r="K318" s="16"/>
      <c r="L318"/>
      <c r="M318"/>
      <c r="N318"/>
    </row>
    <row r="319" spans="8:14" ht="12.75">
      <c r="H319" s="60"/>
      <c r="I319" s="67"/>
      <c r="J319" s="68"/>
      <c r="K319" s="16"/>
      <c r="L319"/>
      <c r="M319"/>
      <c r="N319"/>
    </row>
    <row r="320" spans="8:14" ht="12.75">
      <c r="H320" s="60"/>
      <c r="I320" s="67"/>
      <c r="J320" s="68"/>
      <c r="K320" s="16"/>
      <c r="L320"/>
      <c r="M320"/>
      <c r="N320"/>
    </row>
    <row r="321" spans="8:14" ht="12.75">
      <c r="H321" s="60"/>
      <c r="I321" s="67"/>
      <c r="J321" s="68"/>
      <c r="K321" s="16"/>
      <c r="L321"/>
      <c r="M321"/>
      <c r="N321"/>
    </row>
    <row r="322" spans="8:14" ht="12.75">
      <c r="H322" s="60"/>
      <c r="I322" s="67"/>
      <c r="J322" s="68"/>
      <c r="K322" s="16"/>
      <c r="L322"/>
      <c r="M322"/>
      <c r="N322"/>
    </row>
    <row r="323" spans="8:14" ht="12.75">
      <c r="H323" s="60"/>
      <c r="I323" s="67"/>
      <c r="J323" s="68"/>
      <c r="K323" s="16"/>
      <c r="L323"/>
      <c r="M323"/>
      <c r="N323"/>
    </row>
    <row r="324" spans="8:14" ht="12.75">
      <c r="H324" s="60"/>
      <c r="I324" s="67"/>
      <c r="J324" s="68"/>
      <c r="K324" s="16"/>
      <c r="L324"/>
      <c r="M324"/>
      <c r="N324"/>
    </row>
    <row r="325" spans="8:14" ht="12.75">
      <c r="H325" s="60"/>
      <c r="I325" s="67"/>
      <c r="J325" s="68"/>
      <c r="K325" s="16"/>
      <c r="L325"/>
      <c r="M325"/>
      <c r="N325"/>
    </row>
    <row r="326" spans="8:14" ht="12.75">
      <c r="H326" s="60"/>
      <c r="I326" s="67"/>
      <c r="J326" s="68"/>
      <c r="K326" s="16"/>
      <c r="L326"/>
      <c r="M326"/>
      <c r="N326"/>
    </row>
    <row r="327" spans="8:14" ht="12.75">
      <c r="H327" s="60"/>
      <c r="I327" s="67"/>
      <c r="J327" s="68"/>
      <c r="K327" s="16"/>
      <c r="L327"/>
      <c r="M327"/>
      <c r="N327"/>
    </row>
    <row r="328" spans="8:14" ht="12.75">
      <c r="H328" s="60"/>
      <c r="I328" s="67"/>
      <c r="J328" s="68"/>
      <c r="K328" s="16"/>
      <c r="L328"/>
      <c r="M328"/>
      <c r="N328"/>
    </row>
    <row r="329" spans="8:14" ht="12.75">
      <c r="H329" s="60"/>
      <c r="I329" s="67"/>
      <c r="J329" s="68"/>
      <c r="K329" s="16"/>
      <c r="L329"/>
      <c r="M329"/>
      <c r="N329"/>
    </row>
    <row r="330" spans="8:14" ht="12.75">
      <c r="H330" s="60"/>
      <c r="I330" s="67"/>
      <c r="J330" s="68"/>
      <c r="K330" s="16"/>
      <c r="L330"/>
      <c r="M330"/>
      <c r="N330"/>
    </row>
    <row r="331" spans="8:14" ht="12.75">
      <c r="H331" s="60"/>
      <c r="I331" s="67"/>
      <c r="J331" s="68"/>
      <c r="K331" s="16"/>
      <c r="L331"/>
      <c r="M331"/>
      <c r="N331"/>
    </row>
    <row r="332" spans="8:14" ht="12.75">
      <c r="H332" s="60"/>
      <c r="I332" s="67"/>
      <c r="J332" s="68"/>
      <c r="K332" s="16"/>
      <c r="L332"/>
      <c r="M332"/>
      <c r="N332"/>
    </row>
    <row r="333" spans="8:14" ht="12.75">
      <c r="H333" s="60"/>
      <c r="I333" s="67"/>
      <c r="J333" s="68"/>
      <c r="K333" s="16"/>
      <c r="L333"/>
      <c r="M333"/>
      <c r="N333"/>
    </row>
    <row r="334" spans="8:14" ht="12.75">
      <c r="H334" s="60"/>
      <c r="I334" s="67"/>
      <c r="J334" s="68"/>
      <c r="K334" s="16"/>
      <c r="L334"/>
      <c r="M334"/>
      <c r="N334"/>
    </row>
    <row r="335" spans="8:14" ht="12.75">
      <c r="H335" s="60"/>
      <c r="I335" s="67"/>
      <c r="J335" s="68"/>
      <c r="K335" s="16"/>
      <c r="L335"/>
      <c r="M335"/>
      <c r="N335"/>
    </row>
    <row r="336" spans="8:14" ht="12.75">
      <c r="H336" s="60"/>
      <c r="I336" s="67"/>
      <c r="J336" s="68"/>
      <c r="K336" s="16"/>
      <c r="L336"/>
      <c r="M336"/>
      <c r="N336"/>
    </row>
    <row r="337" spans="8:14" ht="12.75">
      <c r="H337" s="60"/>
      <c r="I337" s="67"/>
      <c r="J337" s="68"/>
      <c r="K337" s="16"/>
      <c r="L337"/>
      <c r="M337"/>
      <c r="N337"/>
    </row>
    <row r="338" spans="8:14" ht="12.75">
      <c r="H338" s="60"/>
      <c r="I338" s="67"/>
      <c r="J338" s="68"/>
      <c r="K338" s="16"/>
      <c r="L338"/>
      <c r="M338"/>
      <c r="N338"/>
    </row>
    <row r="339" spans="8:14" ht="12.75">
      <c r="H339" s="60"/>
      <c r="I339" s="67"/>
      <c r="J339" s="68"/>
      <c r="K339" s="16"/>
      <c r="L339"/>
      <c r="M339"/>
      <c r="N339"/>
    </row>
    <row r="340" spans="8:14" ht="12.75">
      <c r="H340" s="60"/>
      <c r="I340" s="67"/>
      <c r="J340" s="68"/>
      <c r="K340" s="16"/>
      <c r="L340"/>
      <c r="M340"/>
      <c r="N340"/>
    </row>
    <row r="341" spans="8:14" ht="12.75">
      <c r="H341" s="60"/>
      <c r="I341" s="67"/>
      <c r="J341" s="68"/>
      <c r="K341" s="16"/>
      <c r="L341"/>
      <c r="M341"/>
      <c r="N341"/>
    </row>
    <row r="342" spans="8:14" ht="12.75">
      <c r="H342" s="60"/>
      <c r="I342" s="67"/>
      <c r="J342" s="68"/>
      <c r="K342" s="16"/>
      <c r="L342"/>
      <c r="M342"/>
      <c r="N342"/>
    </row>
    <row r="343" spans="8:14" ht="12.75">
      <c r="H343" s="60"/>
      <c r="I343" s="67">
        <v>4772354</v>
      </c>
      <c r="J343" s="68"/>
      <c r="K343" s="16"/>
      <c r="L343"/>
      <c r="M343"/>
      <c r="N343"/>
    </row>
    <row r="344" spans="8:14" ht="12.75">
      <c r="H344" s="60"/>
      <c r="I344" s="67">
        <v>362335</v>
      </c>
      <c r="J344" s="68"/>
      <c r="K344" s="16"/>
      <c r="L344"/>
      <c r="M344"/>
      <c r="N344"/>
    </row>
    <row r="345" spans="8:14" ht="12.75">
      <c r="H345" s="60"/>
      <c r="I345" s="67">
        <v>996794</v>
      </c>
      <c r="J345" s="68"/>
      <c r="K345" s="16"/>
      <c r="L345"/>
      <c r="M345"/>
      <c r="N345"/>
    </row>
    <row r="346" spans="8:14" ht="12.75">
      <c r="H346" s="60"/>
      <c r="I346" s="67">
        <v>4450199</v>
      </c>
      <c r="J346" s="68"/>
      <c r="K346" s="16"/>
      <c r="L346"/>
      <c r="M346"/>
      <c r="N346"/>
    </row>
    <row r="347" spans="8:14" ht="12.75">
      <c r="H347" s="60"/>
      <c r="I347" s="67">
        <v>1045234</v>
      </c>
      <c r="J347" s="68"/>
      <c r="K347" s="16"/>
      <c r="L347"/>
      <c r="M347"/>
      <c r="N347"/>
    </row>
    <row r="348" spans="8:14" ht="12.75">
      <c r="H348" s="60"/>
      <c r="I348" s="67">
        <v>10420</v>
      </c>
      <c r="J348" s="68"/>
      <c r="K348" s="16"/>
      <c r="L348"/>
      <c r="M348"/>
      <c r="N348"/>
    </row>
    <row r="349" spans="8:14" ht="12.75">
      <c r="H349" s="60"/>
      <c r="I349" s="67">
        <v>988541</v>
      </c>
      <c r="J349" s="68"/>
      <c r="K349" s="16"/>
      <c r="L349"/>
      <c r="M349"/>
      <c r="N349"/>
    </row>
    <row r="350" spans="8:14" ht="12.75">
      <c r="H350" s="60"/>
      <c r="I350" s="67">
        <v>369793</v>
      </c>
      <c r="J350" s="68"/>
      <c r="K350" s="16"/>
      <c r="L350"/>
      <c r="M350"/>
      <c r="N350"/>
    </row>
    <row r="351" spans="8:14" ht="12.75">
      <c r="H351" s="60"/>
      <c r="I351" s="67">
        <v>940128</v>
      </c>
      <c r="J351" s="68"/>
      <c r="K351" s="16"/>
      <c r="L351"/>
      <c r="M351"/>
      <c r="N351"/>
    </row>
    <row r="352" spans="8:14" ht="12.75">
      <c r="H352" s="60"/>
      <c r="I352" s="67">
        <v>1185743</v>
      </c>
      <c r="J352" s="68"/>
      <c r="K352" s="16"/>
      <c r="L352"/>
      <c r="M352"/>
      <c r="N352"/>
    </row>
    <row r="353" spans="8:14" ht="12.75">
      <c r="H353" s="60"/>
      <c r="I353" s="67">
        <v>1254657</v>
      </c>
      <c r="J353" s="68"/>
      <c r="K353" s="16"/>
      <c r="L353"/>
      <c r="M353"/>
      <c r="N353"/>
    </row>
    <row r="354" spans="8:14" ht="12.75">
      <c r="H354" s="60"/>
      <c r="I354" s="67">
        <v>458093</v>
      </c>
      <c r="J354" s="68"/>
      <c r="K354" s="16"/>
      <c r="L354"/>
      <c r="M354"/>
      <c r="N354"/>
    </row>
    <row r="355" spans="8:14" ht="12.75">
      <c r="H355" s="60"/>
      <c r="I355" s="67">
        <v>3001054</v>
      </c>
      <c r="J355" s="68"/>
      <c r="K355" s="16"/>
      <c r="L355"/>
      <c r="M355"/>
      <c r="N355"/>
    </row>
    <row r="356" spans="8:14" ht="12.75">
      <c r="H356" s="60"/>
      <c r="I356" s="67">
        <v>420654</v>
      </c>
      <c r="J356" s="68"/>
      <c r="K356" s="16"/>
      <c r="L356"/>
      <c r="M356"/>
      <c r="N356"/>
    </row>
    <row r="357" spans="8:14" ht="12.75">
      <c r="H357" s="60"/>
      <c r="I357" s="67">
        <v>762648</v>
      </c>
      <c r="J357" s="68"/>
      <c r="K357" s="16"/>
      <c r="L357"/>
      <c r="M357"/>
      <c r="N357"/>
    </row>
    <row r="358" spans="8:14" ht="12.75">
      <c r="H358" s="60"/>
      <c r="I358" s="67">
        <v>1046831</v>
      </c>
      <c r="J358" s="68"/>
      <c r="K358" s="16"/>
      <c r="L358"/>
      <c r="M358"/>
      <c r="N358"/>
    </row>
    <row r="359" spans="8:14" ht="12.75">
      <c r="H359" s="60"/>
      <c r="I359" s="67">
        <f>SUM(I343:I358)</f>
        <v>22065478</v>
      </c>
      <c r="J359" s="68"/>
      <c r="K359" s="16"/>
      <c r="L359"/>
      <c r="M359"/>
      <c r="N359"/>
    </row>
    <row r="360" spans="8:14" ht="12.75">
      <c r="H360" s="60"/>
      <c r="I360" s="67"/>
      <c r="J360" s="68"/>
      <c r="K360" s="16"/>
      <c r="L360"/>
      <c r="M360"/>
      <c r="N360"/>
    </row>
    <row r="361" spans="8:14" ht="12.75">
      <c r="H361" s="60"/>
      <c r="I361" s="67"/>
      <c r="J361" s="68"/>
      <c r="K361" s="16"/>
      <c r="L361"/>
      <c r="M361"/>
      <c r="N361"/>
    </row>
    <row r="362" spans="8:14" ht="12.75">
      <c r="H362" s="60"/>
      <c r="I362" s="67"/>
      <c r="J362" s="68"/>
      <c r="K362" s="16"/>
      <c r="L362"/>
      <c r="M362"/>
      <c r="N362"/>
    </row>
    <row r="363" spans="8:14" ht="12.75">
      <c r="H363" s="60"/>
      <c r="I363" s="67"/>
      <c r="J363" s="68"/>
      <c r="K363" s="16"/>
      <c r="L363"/>
      <c r="M363"/>
      <c r="N363"/>
    </row>
    <row r="364" spans="8:14" ht="12.75">
      <c r="H364" s="60"/>
      <c r="I364" s="67"/>
      <c r="J364" s="68"/>
      <c r="K364" s="16"/>
      <c r="L364"/>
      <c r="M364"/>
      <c r="N364"/>
    </row>
    <row r="365" spans="8:14" ht="12.75">
      <c r="H365" s="60"/>
      <c r="I365" s="67"/>
      <c r="J365" s="68"/>
      <c r="K365" s="16"/>
      <c r="L365"/>
      <c r="M365"/>
      <c r="N365"/>
    </row>
    <row r="366" spans="8:14" ht="12.75">
      <c r="H366" s="37"/>
      <c r="I366" s="49"/>
      <c r="J366" s="44"/>
      <c r="L366"/>
      <c r="M366"/>
      <c r="N366"/>
    </row>
    <row r="385" ht="1.5" customHeight="1"/>
    <row r="450" ht="12.75">
      <c r="H450" s="37"/>
    </row>
    <row r="451" spans="8:14" ht="12.75">
      <c r="H451" s="37"/>
      <c r="J451"/>
      <c r="K451" s="37"/>
      <c r="L451" s="49"/>
      <c r="M451" s="44"/>
      <c r="N451"/>
    </row>
    <row r="452" spans="8:14" ht="12.75">
      <c r="H452" s="37"/>
      <c r="J452"/>
      <c r="K452" s="37"/>
      <c r="L452" s="49"/>
      <c r="M452" s="44"/>
      <c r="N452"/>
    </row>
    <row r="453" spans="8:14" ht="12.75">
      <c r="H453" s="37"/>
      <c r="J453"/>
      <c r="K453" s="37"/>
      <c r="L453" s="49"/>
      <c r="M453" s="44"/>
      <c r="N453"/>
    </row>
    <row r="454" spans="8:14" ht="12.75">
      <c r="H454" s="37"/>
      <c r="J454"/>
      <c r="K454" s="37"/>
      <c r="L454" s="49"/>
      <c r="M454" s="44"/>
      <c r="N454"/>
    </row>
    <row r="455" spans="8:14" ht="12.75">
      <c r="H455" s="37"/>
      <c r="J455"/>
      <c r="K455" s="37"/>
      <c r="L455" s="49"/>
      <c r="M455" s="44"/>
      <c r="N455"/>
    </row>
    <row r="456" spans="8:14" ht="12.75">
      <c r="H456" s="37"/>
      <c r="J456"/>
      <c r="K456" s="37"/>
      <c r="L456" s="49"/>
      <c r="M456" s="44"/>
      <c r="N456"/>
    </row>
    <row r="457" spans="8:14" ht="12.75">
      <c r="H457" s="37"/>
      <c r="J457"/>
      <c r="K457" s="37"/>
      <c r="L457" s="49"/>
      <c r="M457" s="44"/>
      <c r="N457"/>
    </row>
    <row r="458" spans="8:14" ht="12.75">
      <c r="H458" s="37"/>
      <c r="J458"/>
      <c r="K458" s="37"/>
      <c r="L458" s="49"/>
      <c r="M458" s="44"/>
      <c r="N458"/>
    </row>
    <row r="459" spans="8:14" ht="12.75">
      <c r="H459" s="37"/>
      <c r="J459"/>
      <c r="K459" s="37"/>
      <c r="L459" s="49"/>
      <c r="M459" s="44"/>
      <c r="N459"/>
    </row>
    <row r="460" spans="8:14" ht="12.75">
      <c r="H460" s="37"/>
      <c r="J460"/>
      <c r="K460" s="37"/>
      <c r="L460" s="49"/>
      <c r="M460" s="44"/>
      <c r="N460"/>
    </row>
    <row r="461" spans="8:14" ht="12.75">
      <c r="H461" s="37"/>
      <c r="J461"/>
      <c r="K461" s="37"/>
      <c r="L461" s="49"/>
      <c r="M461" s="44"/>
      <c r="N461"/>
    </row>
    <row r="462" spans="8:14" ht="12.75">
      <c r="H462" s="37"/>
      <c r="J462"/>
      <c r="K462" s="37"/>
      <c r="L462" s="49"/>
      <c r="M462" s="44"/>
      <c r="N462"/>
    </row>
    <row r="463" spans="8:14" ht="12.75">
      <c r="H463" s="37"/>
      <c r="J463"/>
      <c r="K463" s="37"/>
      <c r="L463" s="49"/>
      <c r="M463" s="44"/>
      <c r="N463"/>
    </row>
    <row r="464" spans="8:14" ht="12.75">
      <c r="H464" s="37"/>
      <c r="J464"/>
      <c r="K464" s="37"/>
      <c r="L464" s="49"/>
      <c r="M464" s="44"/>
      <c r="N464"/>
    </row>
    <row r="465" spans="8:14" ht="12.75">
      <c r="H465" s="37"/>
      <c r="J465"/>
      <c r="K465" s="37"/>
      <c r="L465" s="49"/>
      <c r="M465" s="44"/>
      <c r="N465"/>
    </row>
    <row r="466" spans="8:14" ht="12.75">
      <c r="H466" s="37"/>
      <c r="J466"/>
      <c r="K466" s="37"/>
      <c r="L466" s="49"/>
      <c r="M466" s="44"/>
      <c r="N466"/>
    </row>
    <row r="467" spans="8:14" ht="12.75">
      <c r="H467" s="37"/>
      <c r="J467"/>
      <c r="K467" s="37"/>
      <c r="L467" s="49"/>
      <c r="M467" s="44"/>
      <c r="N467"/>
    </row>
    <row r="468" spans="8:14" ht="12.75">
      <c r="H468" s="37"/>
      <c r="J468"/>
      <c r="K468" s="37"/>
      <c r="L468" s="49"/>
      <c r="M468" s="44"/>
      <c r="N468"/>
    </row>
    <row r="469" spans="8:14" ht="12.75">
      <c r="H469" s="37"/>
      <c r="J469"/>
      <c r="K469" s="37"/>
      <c r="L469" s="49"/>
      <c r="M469" s="44"/>
      <c r="N469"/>
    </row>
    <row r="470" spans="8:14" ht="12.75">
      <c r="H470" s="37"/>
      <c r="J470"/>
      <c r="K470" s="37"/>
      <c r="L470" s="49"/>
      <c r="M470" s="44"/>
      <c r="N470"/>
    </row>
    <row r="471" spans="8:14" ht="12.75">
      <c r="H471" s="37"/>
      <c r="J471"/>
      <c r="K471" s="37"/>
      <c r="L471" s="49"/>
      <c r="M471" s="44"/>
      <c r="N471"/>
    </row>
    <row r="472" spans="8:14" ht="12.75">
      <c r="H472" s="37"/>
      <c r="J472"/>
      <c r="K472" s="37"/>
      <c r="L472" s="49"/>
      <c r="M472" s="44"/>
      <c r="N472"/>
    </row>
    <row r="473" spans="8:14" ht="12.75">
      <c r="H473" s="37"/>
      <c r="J473"/>
      <c r="K473" s="37"/>
      <c r="L473" s="49"/>
      <c r="M473" s="44"/>
      <c r="N473"/>
    </row>
    <row r="474" spans="10:14" ht="12.75">
      <c r="J474"/>
      <c r="K474" s="37"/>
      <c r="L474" s="49"/>
      <c r="M474" s="44"/>
      <c r="N474"/>
    </row>
  </sheetData>
  <sheetProtection/>
  <mergeCells count="1">
    <mergeCell ref="B2:L2"/>
  </mergeCells>
  <printOptions/>
  <pageMargins left="0.58" right="0.53" top="1" bottom="1" header="0" footer="0"/>
  <pageSetup horizontalDpi="600" verticalDpi="600" orientation="landscape" paperSize="14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9"/>
  <sheetViews>
    <sheetView zoomScale="200" zoomScaleNormal="200" zoomScalePageLayoutView="0" workbookViewId="0" topLeftCell="A291">
      <pane xSplit="2" topLeftCell="M1" activePane="topRight" state="frozen"/>
      <selection pane="topLeft" activeCell="A1" sqref="A1"/>
      <selection pane="topRight" activeCell="O311" sqref="O311"/>
    </sheetView>
  </sheetViews>
  <sheetFormatPr defaultColWidth="11.421875" defaultRowHeight="12.75"/>
  <cols>
    <col min="1" max="1" width="20.7109375" style="0" customWidth="1"/>
    <col min="2" max="2" width="25.421875" style="0" customWidth="1"/>
    <col min="6" max="7" width="11.7109375" style="0" bestFit="1" customWidth="1"/>
    <col min="9" max="9" width="11.421875" style="37" customWidth="1"/>
    <col min="10" max="11" width="11.7109375" style="37" bestFit="1" customWidth="1"/>
    <col min="12" max="12" width="12.140625" style="37" bestFit="1" customWidth="1"/>
    <col min="13" max="14" width="11.421875" style="44" customWidth="1"/>
  </cols>
  <sheetData>
    <row r="1" spans="1:14" ht="12.75">
      <c r="A1" s="54" t="s">
        <v>0</v>
      </c>
      <c r="B1" s="54" t="s">
        <v>69</v>
      </c>
      <c r="C1" s="55" t="s">
        <v>70</v>
      </c>
      <c r="D1" s="55" t="s">
        <v>71</v>
      </c>
      <c r="E1" s="53" t="s">
        <v>72</v>
      </c>
      <c r="F1" s="53" t="s">
        <v>73</v>
      </c>
      <c r="G1" s="53" t="s">
        <v>74</v>
      </c>
      <c r="H1" s="53" t="s">
        <v>75</v>
      </c>
      <c r="I1" s="56" t="s">
        <v>76</v>
      </c>
      <c r="J1" s="53" t="s">
        <v>77</v>
      </c>
      <c r="K1" s="53" t="s">
        <v>78</v>
      </c>
      <c r="L1" s="53" t="s">
        <v>79</v>
      </c>
      <c r="M1" s="38" t="s">
        <v>80</v>
      </c>
      <c r="N1" s="38" t="s">
        <v>81</v>
      </c>
    </row>
    <row r="2" spans="1:14" ht="12.75">
      <c r="A2" s="9" t="s">
        <v>82</v>
      </c>
      <c r="B2" s="12" t="s">
        <v>83</v>
      </c>
      <c r="C2" s="21"/>
      <c r="D2" s="24"/>
      <c r="E2" s="30"/>
      <c r="F2" s="33"/>
      <c r="G2" s="30"/>
      <c r="H2" s="26"/>
      <c r="I2" s="31"/>
      <c r="J2" s="36"/>
      <c r="K2" s="32"/>
      <c r="L2" s="34"/>
      <c r="M2" s="50"/>
      <c r="N2" s="39"/>
    </row>
    <row r="3" spans="1:14" ht="12.75">
      <c r="A3" s="10" t="s">
        <v>84</v>
      </c>
      <c r="B3" s="13" t="s">
        <v>85</v>
      </c>
      <c r="C3" s="14">
        <f aca="true" t="shared" si="0" ref="C3:H3">SUM(C4:C68)</f>
        <v>56035508</v>
      </c>
      <c r="D3" s="14">
        <f t="shared" si="0"/>
        <v>51661803</v>
      </c>
      <c r="E3" s="14">
        <f t="shared" si="0"/>
        <v>55457138</v>
      </c>
      <c r="F3" s="14">
        <f t="shared" si="0"/>
        <v>58180710</v>
      </c>
      <c r="G3" s="14">
        <f t="shared" si="0"/>
        <v>56801261</v>
      </c>
      <c r="H3" s="14">
        <f t="shared" si="0"/>
        <v>58427672</v>
      </c>
      <c r="I3" s="14">
        <f aca="true" t="shared" si="1" ref="I3:N3">SUM(I4:I68)</f>
        <v>59280410</v>
      </c>
      <c r="J3" s="14">
        <f>SUM(J4:J68)</f>
        <v>57880356</v>
      </c>
      <c r="K3" s="14">
        <f t="shared" si="1"/>
        <v>64939253</v>
      </c>
      <c r="L3" s="14">
        <f t="shared" si="1"/>
        <v>57272210</v>
      </c>
      <c r="M3" s="14">
        <f t="shared" si="1"/>
        <v>56966905</v>
      </c>
      <c r="N3" s="14">
        <f t="shared" si="1"/>
        <v>69957082</v>
      </c>
    </row>
    <row r="4" spans="1:14" ht="12.75" customHeight="1">
      <c r="A4" s="9" t="s">
        <v>86</v>
      </c>
      <c r="B4" s="12" t="s">
        <v>87</v>
      </c>
      <c r="C4" s="22"/>
      <c r="D4" s="25"/>
      <c r="E4" s="22"/>
      <c r="F4" s="25"/>
      <c r="G4" s="22"/>
      <c r="H4" s="25"/>
      <c r="I4" s="22"/>
      <c r="J4" s="25"/>
      <c r="K4" s="22"/>
      <c r="L4" s="25"/>
      <c r="M4" s="51"/>
      <c r="N4" s="41"/>
    </row>
    <row r="5" spans="1:14" ht="12.75" customHeight="1">
      <c r="A5" s="9" t="s">
        <v>88</v>
      </c>
      <c r="B5" s="12" t="s">
        <v>89</v>
      </c>
      <c r="C5" s="22"/>
      <c r="D5" s="25"/>
      <c r="E5" s="22"/>
      <c r="F5" s="25"/>
      <c r="G5" s="22"/>
      <c r="H5" s="25"/>
      <c r="I5" s="22"/>
      <c r="J5" s="25"/>
      <c r="K5" s="22"/>
      <c r="L5" s="25"/>
      <c r="M5" s="51"/>
      <c r="N5" s="41"/>
    </row>
    <row r="6" spans="1:14" ht="12.75" customHeight="1">
      <c r="A6" s="9" t="s">
        <v>90</v>
      </c>
      <c r="B6" s="12" t="s">
        <v>3</v>
      </c>
      <c r="C6" s="22">
        <v>22204006</v>
      </c>
      <c r="D6" s="25">
        <v>20584006</v>
      </c>
      <c r="E6" s="22">
        <v>21362984</v>
      </c>
      <c r="F6" s="25">
        <v>22417308</v>
      </c>
      <c r="G6" s="22">
        <v>22446620</v>
      </c>
      <c r="H6" s="25">
        <v>22765523</v>
      </c>
      <c r="I6" s="22">
        <v>23300245</v>
      </c>
      <c r="J6" s="25">
        <v>22909982</v>
      </c>
      <c r="K6" s="22">
        <v>22571566</v>
      </c>
      <c r="L6" s="25">
        <v>22075631</v>
      </c>
      <c r="M6" s="51">
        <v>22355104</v>
      </c>
      <c r="N6" s="41">
        <v>23472859</v>
      </c>
    </row>
    <row r="7" spans="1:14" ht="12.75" customHeight="1">
      <c r="A7" s="9" t="s">
        <v>91</v>
      </c>
      <c r="B7" s="12" t="s">
        <v>92</v>
      </c>
      <c r="C7" s="22"/>
      <c r="D7" s="25"/>
      <c r="E7" s="22"/>
      <c r="F7" s="25"/>
      <c r="G7" s="22"/>
      <c r="H7" s="25"/>
      <c r="I7" s="22"/>
      <c r="J7" s="25"/>
      <c r="K7" s="22"/>
      <c r="L7" s="25"/>
      <c r="M7" s="51"/>
      <c r="N7" s="41"/>
    </row>
    <row r="8" spans="1:14" ht="12.75" customHeight="1">
      <c r="A8" s="9" t="s">
        <v>504</v>
      </c>
      <c r="B8" s="12" t="s">
        <v>505</v>
      </c>
      <c r="C8" s="22">
        <v>16504630</v>
      </c>
      <c r="D8" s="25">
        <v>15081917</v>
      </c>
      <c r="E8" s="22">
        <v>16324702</v>
      </c>
      <c r="F8" s="25">
        <v>16489647</v>
      </c>
      <c r="G8" s="22">
        <v>16664689</v>
      </c>
      <c r="H8" s="25">
        <v>16737644</v>
      </c>
      <c r="I8" s="22">
        <v>17278120</v>
      </c>
      <c r="J8" s="25">
        <v>17104449</v>
      </c>
      <c r="K8" s="22">
        <v>16890015</v>
      </c>
      <c r="L8" s="25">
        <v>16702386</v>
      </c>
      <c r="M8" s="51">
        <v>16752234</v>
      </c>
      <c r="N8" s="41">
        <v>17589846</v>
      </c>
    </row>
    <row r="9" spans="1:14" ht="12.75" customHeight="1">
      <c r="A9" s="9" t="s">
        <v>4</v>
      </c>
      <c r="B9" s="12" t="s">
        <v>5</v>
      </c>
      <c r="C9" s="22"/>
      <c r="D9" s="25"/>
      <c r="E9" s="22"/>
      <c r="F9" s="25"/>
      <c r="G9" s="22"/>
      <c r="H9" s="25"/>
      <c r="I9" s="22"/>
      <c r="J9" s="25"/>
      <c r="K9" s="22"/>
      <c r="L9" s="25"/>
      <c r="M9" s="51"/>
      <c r="N9" s="41"/>
    </row>
    <row r="10" spans="1:14" ht="12.75" customHeight="1">
      <c r="A10" s="9" t="s">
        <v>93</v>
      </c>
      <c r="B10" s="12" t="s">
        <v>94</v>
      </c>
      <c r="C10" s="22"/>
      <c r="D10" s="25"/>
      <c r="E10" s="22"/>
      <c r="F10" s="25"/>
      <c r="G10" s="22"/>
      <c r="H10" s="25"/>
      <c r="I10" s="22"/>
      <c r="J10" s="25"/>
      <c r="K10" s="22"/>
      <c r="L10" s="25"/>
      <c r="M10" s="51"/>
      <c r="N10" s="41"/>
    </row>
    <row r="11" spans="1:14" ht="12.75" customHeight="1">
      <c r="A11" s="9" t="s">
        <v>6</v>
      </c>
      <c r="B11" s="12" t="s">
        <v>7</v>
      </c>
      <c r="C11" s="22"/>
      <c r="D11" s="25"/>
      <c r="E11" s="22"/>
      <c r="F11" s="25"/>
      <c r="G11" s="22"/>
      <c r="H11" s="25"/>
      <c r="I11" s="22"/>
      <c r="J11" s="25"/>
      <c r="K11" s="22"/>
      <c r="L11" s="25"/>
      <c r="M11" s="51"/>
      <c r="N11" s="41"/>
    </row>
    <row r="12" spans="1:14" ht="12.75" customHeight="1">
      <c r="A12" s="9" t="s">
        <v>95</v>
      </c>
      <c r="B12" s="12" t="s">
        <v>96</v>
      </c>
      <c r="C12" s="22"/>
      <c r="D12" s="25"/>
      <c r="E12" s="22"/>
      <c r="F12" s="25"/>
      <c r="G12" s="22"/>
      <c r="H12" s="25"/>
      <c r="I12" s="22"/>
      <c r="J12" s="25"/>
      <c r="K12" s="22"/>
      <c r="L12" s="25"/>
      <c r="M12" s="51"/>
      <c r="N12" s="41"/>
    </row>
    <row r="13" spans="1:14" ht="12.75" customHeight="1">
      <c r="A13" s="9" t="s">
        <v>506</v>
      </c>
      <c r="B13" s="12" t="s">
        <v>507</v>
      </c>
      <c r="C13" s="22">
        <v>3198586</v>
      </c>
      <c r="D13" s="22">
        <v>3198586</v>
      </c>
      <c r="E13" s="22">
        <v>3195434</v>
      </c>
      <c r="F13" s="25">
        <v>3353582</v>
      </c>
      <c r="G13" s="22">
        <v>3353582</v>
      </c>
      <c r="H13" s="25">
        <v>3405813</v>
      </c>
      <c r="I13" s="22">
        <v>3482604</v>
      </c>
      <c r="J13" s="25">
        <v>3413828</v>
      </c>
      <c r="K13" s="22">
        <v>3376720</v>
      </c>
      <c r="L13" s="25">
        <v>3344251</v>
      </c>
      <c r="M13" s="51">
        <v>3344251</v>
      </c>
      <c r="N13" s="41">
        <v>3511464</v>
      </c>
    </row>
    <row r="14" spans="1:14" ht="12.75" customHeight="1">
      <c r="A14" s="9" t="s">
        <v>97</v>
      </c>
      <c r="B14" s="12" t="s">
        <v>98</v>
      </c>
      <c r="C14" s="22"/>
      <c r="D14" s="25"/>
      <c r="E14" s="22"/>
      <c r="F14" s="25"/>
      <c r="G14" s="22"/>
      <c r="H14" s="25"/>
      <c r="I14" s="22"/>
      <c r="J14" s="25"/>
      <c r="K14" s="22"/>
      <c r="L14" s="25"/>
      <c r="M14" s="51"/>
      <c r="N14" s="41"/>
    </row>
    <row r="15" spans="1:14" ht="12.75" customHeight="1">
      <c r="A15" s="9" t="s">
        <v>8</v>
      </c>
      <c r="B15" s="12" t="s">
        <v>9</v>
      </c>
      <c r="C15" s="22"/>
      <c r="D15" s="25"/>
      <c r="E15" s="22"/>
      <c r="F15" s="25"/>
      <c r="G15" s="22"/>
      <c r="H15" s="25"/>
      <c r="I15" s="22"/>
      <c r="J15" s="25"/>
      <c r="K15" s="22"/>
      <c r="L15" s="25"/>
      <c r="M15" s="51"/>
      <c r="N15" s="41"/>
    </row>
    <row r="16" spans="1:14" ht="12.75" customHeight="1">
      <c r="A16" s="9" t="s">
        <v>99</v>
      </c>
      <c r="B16" s="12" t="s">
        <v>100</v>
      </c>
      <c r="C16" s="22"/>
      <c r="D16" s="25"/>
      <c r="E16" s="22"/>
      <c r="F16" s="25"/>
      <c r="G16" s="22"/>
      <c r="H16" s="25"/>
      <c r="I16" s="22"/>
      <c r="J16" s="25"/>
      <c r="K16" s="22"/>
      <c r="L16" s="25"/>
      <c r="M16" s="51"/>
      <c r="N16" s="41"/>
    </row>
    <row r="17" spans="1:14" ht="12.75" customHeight="1">
      <c r="A17" s="9" t="s">
        <v>101</v>
      </c>
      <c r="B17" s="12" t="s">
        <v>102</v>
      </c>
      <c r="C17" s="22"/>
      <c r="D17" s="25"/>
      <c r="E17" s="22"/>
      <c r="F17" s="25"/>
      <c r="G17" s="22"/>
      <c r="H17" s="25"/>
      <c r="I17" s="22"/>
      <c r="J17" s="25"/>
      <c r="K17" s="22"/>
      <c r="L17" s="25"/>
      <c r="M17" s="51"/>
      <c r="N17" s="41"/>
    </row>
    <row r="18" spans="1:14" ht="12.75" customHeight="1">
      <c r="A18" s="9" t="s">
        <v>583</v>
      </c>
      <c r="B18" s="12" t="s">
        <v>584</v>
      </c>
      <c r="C18" s="22">
        <v>146044</v>
      </c>
      <c r="D18" s="22">
        <v>146044</v>
      </c>
      <c r="E18" s="22">
        <v>146044</v>
      </c>
      <c r="F18" s="25">
        <v>146044</v>
      </c>
      <c r="G18" s="22">
        <v>146044</v>
      </c>
      <c r="H18" s="25">
        <v>146044</v>
      </c>
      <c r="I18" s="22">
        <v>146044</v>
      </c>
      <c r="J18" s="25">
        <v>146044</v>
      </c>
      <c r="K18" s="22">
        <v>146044</v>
      </c>
      <c r="L18" s="25">
        <v>146044</v>
      </c>
      <c r="M18" s="51">
        <v>146044</v>
      </c>
      <c r="N18" s="41">
        <v>153346</v>
      </c>
    </row>
    <row r="19" spans="1:14" ht="12.75" customHeight="1">
      <c r="A19" s="9" t="s">
        <v>508</v>
      </c>
      <c r="B19" s="12" t="s">
        <v>509</v>
      </c>
      <c r="C19" s="22">
        <v>1198834</v>
      </c>
      <c r="D19" s="25"/>
      <c r="E19" s="22">
        <v>1174597</v>
      </c>
      <c r="F19" s="25">
        <v>1200915</v>
      </c>
      <c r="G19" s="22">
        <v>1200915</v>
      </c>
      <c r="H19" s="25">
        <v>1218186</v>
      </c>
      <c r="I19" s="22">
        <v>1219939</v>
      </c>
      <c r="J19" s="25">
        <v>1220308</v>
      </c>
      <c r="K19" s="22">
        <v>1220308</v>
      </c>
      <c r="L19" s="25">
        <v>1220308</v>
      </c>
      <c r="M19" s="51">
        <v>1220308</v>
      </c>
      <c r="N19" s="41">
        <v>1281323</v>
      </c>
    </row>
    <row r="20" spans="1:14" ht="12.75" customHeight="1">
      <c r="A20" s="9" t="s">
        <v>510</v>
      </c>
      <c r="B20" s="12" t="s">
        <v>511</v>
      </c>
      <c r="C20" s="22">
        <v>1194201</v>
      </c>
      <c r="D20" s="22">
        <v>1194201</v>
      </c>
      <c r="E20" s="22">
        <v>1193631</v>
      </c>
      <c r="F20" s="25">
        <v>1251940</v>
      </c>
      <c r="G20" s="22">
        <v>1251940</v>
      </c>
      <c r="H20" s="25">
        <v>1270612</v>
      </c>
      <c r="I20" s="22">
        <v>1298510</v>
      </c>
      <c r="J20" s="25">
        <v>1273662</v>
      </c>
      <c r="K20" s="22">
        <v>1260247</v>
      </c>
      <c r="L20" s="25">
        <v>1248509</v>
      </c>
      <c r="M20" s="51">
        <v>1248509</v>
      </c>
      <c r="N20" s="41">
        <v>1310934</v>
      </c>
    </row>
    <row r="21" spans="1:14" ht="12.75" customHeight="1">
      <c r="A21" s="9" t="s">
        <v>512</v>
      </c>
      <c r="B21" s="12" t="s">
        <v>513</v>
      </c>
      <c r="C21" s="22">
        <v>135203</v>
      </c>
      <c r="D21" s="25">
        <v>135203</v>
      </c>
      <c r="E21" s="25">
        <v>135203</v>
      </c>
      <c r="F21" s="25">
        <v>135203</v>
      </c>
      <c r="G21" s="22">
        <v>135203</v>
      </c>
      <c r="H21" s="25">
        <v>135203</v>
      </c>
      <c r="I21" s="22">
        <v>135203</v>
      </c>
      <c r="J21" s="25">
        <v>135203</v>
      </c>
      <c r="K21" s="22">
        <v>135203</v>
      </c>
      <c r="L21" s="25">
        <v>135203</v>
      </c>
      <c r="M21" s="51">
        <v>135203</v>
      </c>
      <c r="N21" s="41">
        <v>141963</v>
      </c>
    </row>
    <row r="22" spans="1:14" ht="12.75" customHeight="1">
      <c r="A22" s="9" t="s">
        <v>10</v>
      </c>
      <c r="B22" s="12" t="s">
        <v>11</v>
      </c>
      <c r="C22" s="22"/>
      <c r="D22" s="25"/>
      <c r="E22" s="22"/>
      <c r="F22" s="25"/>
      <c r="G22" s="22"/>
      <c r="H22" s="25"/>
      <c r="I22" s="22"/>
      <c r="J22" s="25"/>
      <c r="K22" s="22"/>
      <c r="L22" s="25"/>
      <c r="M22" s="51"/>
      <c r="N22" s="41"/>
    </row>
    <row r="23" spans="1:14" ht="12.75" customHeight="1">
      <c r="A23" s="9" t="s">
        <v>103</v>
      </c>
      <c r="B23" s="12" t="s">
        <v>104</v>
      </c>
      <c r="C23" s="22"/>
      <c r="D23" s="25"/>
      <c r="E23" s="22"/>
      <c r="F23" s="25"/>
      <c r="G23" s="22"/>
      <c r="H23" s="25"/>
      <c r="I23" s="22"/>
      <c r="J23" s="25"/>
      <c r="K23" s="22"/>
      <c r="L23" s="25"/>
      <c r="M23" s="51"/>
      <c r="N23" s="41"/>
    </row>
    <row r="24" spans="1:14" ht="12.75" customHeight="1">
      <c r="A24" s="9" t="s">
        <v>12</v>
      </c>
      <c r="B24" s="12" t="s">
        <v>13</v>
      </c>
      <c r="C24" s="22"/>
      <c r="D24" s="25"/>
      <c r="E24" s="22"/>
      <c r="F24" s="25"/>
      <c r="G24" s="22"/>
      <c r="H24" s="25"/>
      <c r="I24" s="22"/>
      <c r="J24" s="25"/>
      <c r="K24" s="22"/>
      <c r="L24" s="25"/>
      <c r="M24" s="51"/>
      <c r="N24" s="41"/>
    </row>
    <row r="25" spans="1:14" ht="12.75" customHeight="1">
      <c r="A25" s="9" t="s">
        <v>105</v>
      </c>
      <c r="B25" s="12" t="s">
        <v>106</v>
      </c>
      <c r="C25" s="22"/>
      <c r="D25" s="25"/>
      <c r="E25" s="22"/>
      <c r="F25" s="25"/>
      <c r="G25" s="22"/>
      <c r="H25" s="25"/>
      <c r="I25" s="22"/>
      <c r="J25" s="25"/>
      <c r="K25" s="22"/>
      <c r="L25" s="25"/>
      <c r="M25" s="51"/>
      <c r="N25" s="41"/>
    </row>
    <row r="26" spans="1:14" ht="12.75" customHeight="1">
      <c r="A26" s="9" t="s">
        <v>14</v>
      </c>
      <c r="B26" s="12" t="s">
        <v>15</v>
      </c>
      <c r="C26" s="22"/>
      <c r="D26" s="25"/>
      <c r="E26" s="22"/>
      <c r="F26" s="25"/>
      <c r="G26" s="22"/>
      <c r="H26" s="25"/>
      <c r="I26" s="22"/>
      <c r="J26" s="25"/>
      <c r="K26" s="22"/>
      <c r="L26" s="25"/>
      <c r="M26" s="51"/>
      <c r="N26" s="41"/>
    </row>
    <row r="27" spans="1:14" ht="12.75" customHeight="1">
      <c r="A27" s="9" t="s">
        <v>16</v>
      </c>
      <c r="B27" s="12" t="s">
        <v>17</v>
      </c>
      <c r="C27" s="22"/>
      <c r="D27" s="25"/>
      <c r="E27" s="22"/>
      <c r="F27" s="25"/>
      <c r="G27" s="22"/>
      <c r="H27" s="25"/>
      <c r="I27" s="22"/>
      <c r="J27" s="25"/>
      <c r="K27" s="22"/>
      <c r="L27" s="25"/>
      <c r="M27" s="51"/>
      <c r="N27" s="41"/>
    </row>
    <row r="28" spans="1:14" ht="12.75" customHeight="1">
      <c r="A28" s="9" t="s">
        <v>18</v>
      </c>
      <c r="B28" s="12" t="s">
        <v>19</v>
      </c>
      <c r="C28" s="22"/>
      <c r="D28" s="25"/>
      <c r="E28" s="22"/>
      <c r="F28" s="25"/>
      <c r="G28" s="22"/>
      <c r="H28" s="25"/>
      <c r="I28" s="22"/>
      <c r="J28" s="25"/>
      <c r="K28" s="22"/>
      <c r="L28" s="25"/>
      <c r="M28" s="51"/>
      <c r="N28" s="41"/>
    </row>
    <row r="29" spans="1:14" ht="12.75" customHeight="1">
      <c r="A29" s="9" t="s">
        <v>107</v>
      </c>
      <c r="B29" s="12" t="s">
        <v>108</v>
      </c>
      <c r="C29" s="22"/>
      <c r="D29" s="25"/>
      <c r="E29" s="22"/>
      <c r="F29" s="25"/>
      <c r="G29" s="22"/>
      <c r="H29" s="25"/>
      <c r="I29" s="22"/>
      <c r="J29" s="25"/>
      <c r="K29" s="22"/>
      <c r="L29" s="25"/>
      <c r="M29" s="51"/>
      <c r="N29" s="41"/>
    </row>
    <row r="30" spans="1:14" ht="12.75" customHeight="1">
      <c r="A30" s="9" t="s">
        <v>514</v>
      </c>
      <c r="B30" s="12" t="s">
        <v>515</v>
      </c>
      <c r="C30" s="22">
        <v>662188</v>
      </c>
      <c r="D30" s="22">
        <v>662188</v>
      </c>
      <c r="E30" s="22">
        <v>662188</v>
      </c>
      <c r="F30" s="25">
        <v>662188</v>
      </c>
      <c r="G30" s="22">
        <v>662188</v>
      </c>
      <c r="H30" s="25">
        <v>662188</v>
      </c>
      <c r="I30" s="22">
        <v>662188</v>
      </c>
      <c r="J30" s="25">
        <v>662188</v>
      </c>
      <c r="K30" s="22">
        <v>662188</v>
      </c>
      <c r="L30" s="25">
        <v>662188</v>
      </c>
      <c r="M30" s="51">
        <v>662188</v>
      </c>
      <c r="N30" s="41">
        <v>695297</v>
      </c>
    </row>
    <row r="31" spans="1:14" ht="12.75" customHeight="1">
      <c r="A31" s="9" t="s">
        <v>516</v>
      </c>
      <c r="B31" s="12" t="s">
        <v>517</v>
      </c>
      <c r="C31" s="22">
        <v>44394</v>
      </c>
      <c r="D31" s="25">
        <v>44394</v>
      </c>
      <c r="E31" s="22">
        <v>44394</v>
      </c>
      <c r="F31" s="25">
        <v>44394</v>
      </c>
      <c r="G31" s="22">
        <v>44394</v>
      </c>
      <c r="H31" s="25">
        <v>43714</v>
      </c>
      <c r="I31" s="22">
        <v>44394</v>
      </c>
      <c r="J31" s="25">
        <v>44394</v>
      </c>
      <c r="K31" s="22">
        <v>44394</v>
      </c>
      <c r="L31" s="25">
        <v>44394</v>
      </c>
      <c r="M31" s="51">
        <v>44394</v>
      </c>
      <c r="N31" s="41">
        <v>46614</v>
      </c>
    </row>
    <row r="32" spans="1:14" ht="12.75" customHeight="1">
      <c r="A32" s="9" t="s">
        <v>518</v>
      </c>
      <c r="B32" s="12" t="s">
        <v>519</v>
      </c>
      <c r="C32" s="22"/>
      <c r="D32" s="25"/>
      <c r="E32" s="22"/>
      <c r="F32" s="25"/>
      <c r="G32" s="22"/>
      <c r="H32" s="25"/>
      <c r="I32" s="22"/>
      <c r="J32" s="25"/>
      <c r="K32" s="22"/>
      <c r="L32" s="25"/>
      <c r="M32" s="51"/>
      <c r="N32" s="41"/>
    </row>
    <row r="33" spans="1:14" ht="12.75" customHeight="1">
      <c r="A33" s="9" t="s">
        <v>109</v>
      </c>
      <c r="B33" s="12" t="s">
        <v>110</v>
      </c>
      <c r="C33" s="22"/>
      <c r="D33" s="25"/>
      <c r="E33" s="22"/>
      <c r="F33" s="25"/>
      <c r="G33" s="22"/>
      <c r="H33" s="25"/>
      <c r="I33" s="22"/>
      <c r="J33" s="25"/>
      <c r="K33" s="22"/>
      <c r="L33" s="25"/>
      <c r="M33" s="51"/>
      <c r="N33" s="41"/>
    </row>
    <row r="34" spans="1:14" ht="12.75" customHeight="1">
      <c r="A34" s="9" t="s">
        <v>20</v>
      </c>
      <c r="B34" s="12" t="s">
        <v>21</v>
      </c>
      <c r="C34" s="22"/>
      <c r="D34" s="25"/>
      <c r="E34" s="22"/>
      <c r="F34" s="25"/>
      <c r="G34" s="22"/>
      <c r="H34" s="25"/>
      <c r="I34" s="22"/>
      <c r="J34" s="25"/>
      <c r="K34" s="22"/>
      <c r="L34" s="25"/>
      <c r="M34" s="51"/>
      <c r="N34" s="41"/>
    </row>
    <row r="35" spans="1:14" ht="12.75" customHeight="1">
      <c r="A35" s="9" t="s">
        <v>520</v>
      </c>
      <c r="B35" s="12" t="s">
        <v>521</v>
      </c>
      <c r="C35" s="22">
        <v>428306</v>
      </c>
      <c r="D35" s="25">
        <v>428306</v>
      </c>
      <c r="E35" s="25">
        <v>428306</v>
      </c>
      <c r="F35" s="25">
        <v>428306</v>
      </c>
      <c r="G35" s="22">
        <v>428306</v>
      </c>
      <c r="H35" s="25">
        <v>443634</v>
      </c>
      <c r="I35" s="22">
        <v>442952</v>
      </c>
      <c r="J35" s="25">
        <v>368593</v>
      </c>
      <c r="K35" s="22">
        <v>368593</v>
      </c>
      <c r="L35" s="25">
        <v>682863</v>
      </c>
      <c r="M35" s="51">
        <v>469926</v>
      </c>
      <c r="N35" s="41">
        <v>493422</v>
      </c>
    </row>
    <row r="36" spans="1:14" ht="12.75" customHeight="1">
      <c r="A36" s="9" t="s">
        <v>522</v>
      </c>
      <c r="B36" s="12" t="s">
        <v>523</v>
      </c>
      <c r="C36" s="22">
        <v>115962</v>
      </c>
      <c r="D36" s="25">
        <v>115962</v>
      </c>
      <c r="E36" s="25">
        <v>115962</v>
      </c>
      <c r="F36" s="25">
        <v>115962</v>
      </c>
      <c r="G36" s="22">
        <v>115962</v>
      </c>
      <c r="H36" s="25">
        <v>115962</v>
      </c>
      <c r="I36" s="22">
        <v>115962</v>
      </c>
      <c r="J36" s="25">
        <v>115962</v>
      </c>
      <c r="K36" s="22">
        <v>115962</v>
      </c>
      <c r="L36" s="25">
        <v>115962</v>
      </c>
      <c r="M36" s="51">
        <v>115962</v>
      </c>
      <c r="N36" s="41">
        <v>121760</v>
      </c>
    </row>
    <row r="37" spans="1:14" ht="12.75" customHeight="1">
      <c r="A37" s="9" t="s">
        <v>524</v>
      </c>
      <c r="B37" s="12" t="s">
        <v>525</v>
      </c>
      <c r="C37" s="22">
        <v>1519297</v>
      </c>
      <c r="D37" s="25">
        <v>1519297</v>
      </c>
      <c r="E37" s="22">
        <v>1513608</v>
      </c>
      <c r="F37" s="25">
        <v>1589939</v>
      </c>
      <c r="G37" s="22">
        <v>1589939</v>
      </c>
      <c r="H37" s="25">
        <v>1618859</v>
      </c>
      <c r="I37" s="22">
        <v>1621897</v>
      </c>
      <c r="J37" s="25">
        <v>1585163</v>
      </c>
      <c r="K37" s="22">
        <v>1585163</v>
      </c>
      <c r="L37" s="25">
        <v>1585163</v>
      </c>
      <c r="M37" s="51">
        <v>1585163</v>
      </c>
      <c r="N37" s="41">
        <v>1664421</v>
      </c>
    </row>
    <row r="38" spans="1:14" ht="12.75" customHeight="1">
      <c r="A38" s="9" t="s">
        <v>548</v>
      </c>
      <c r="B38" s="12" t="s">
        <v>577</v>
      </c>
      <c r="C38" s="22"/>
      <c r="D38" s="22"/>
      <c r="E38" s="22"/>
      <c r="F38" s="25"/>
      <c r="G38" s="22"/>
      <c r="H38" s="25" t="s">
        <v>600</v>
      </c>
      <c r="I38" s="22"/>
      <c r="J38" s="25"/>
      <c r="K38" s="22"/>
      <c r="L38" s="25"/>
      <c r="M38" s="51"/>
      <c r="N38" s="41"/>
    </row>
    <row r="39" spans="1:14" ht="12.75" customHeight="1">
      <c r="A39" s="9" t="s">
        <v>526</v>
      </c>
      <c r="B39" s="12" t="s">
        <v>527</v>
      </c>
      <c r="C39" s="22">
        <v>2932892</v>
      </c>
      <c r="D39" s="25">
        <v>2932892</v>
      </c>
      <c r="E39" s="22">
        <v>2932892</v>
      </c>
      <c r="F39" s="25">
        <v>2932892</v>
      </c>
      <c r="G39" s="22">
        <v>2932892</v>
      </c>
      <c r="H39" s="25">
        <v>2927215</v>
      </c>
      <c r="I39" s="22">
        <v>3115918</v>
      </c>
      <c r="J39" s="25">
        <v>3078717</v>
      </c>
      <c r="K39" s="22">
        <v>3092441</v>
      </c>
      <c r="L39" s="25">
        <v>3078717</v>
      </c>
      <c r="M39" s="51">
        <v>3078717</v>
      </c>
      <c r="N39" s="41">
        <v>3232653</v>
      </c>
    </row>
    <row r="40" spans="1:14" ht="12.75" customHeight="1">
      <c r="A40" s="9" t="s">
        <v>111</v>
      </c>
      <c r="B40" s="12" t="s">
        <v>22</v>
      </c>
      <c r="C40" s="22"/>
      <c r="D40" s="25"/>
      <c r="E40" s="22"/>
      <c r="F40" s="25"/>
      <c r="G40" s="22"/>
      <c r="H40" s="25"/>
      <c r="I40" s="22"/>
      <c r="J40" s="25"/>
      <c r="K40" s="22"/>
      <c r="L40" s="25"/>
      <c r="M40" s="51"/>
      <c r="N40" s="41"/>
    </row>
    <row r="41" spans="1:14" ht="12.75" customHeight="1">
      <c r="A41" s="9" t="s">
        <v>528</v>
      </c>
      <c r="B41" s="12" t="s">
        <v>529</v>
      </c>
      <c r="C41" s="22">
        <v>3586856</v>
      </c>
      <c r="D41" s="25">
        <v>3604863</v>
      </c>
      <c r="E41" s="22">
        <v>3775755</v>
      </c>
      <c r="F41" s="25">
        <v>4168839</v>
      </c>
      <c r="G41" s="22">
        <v>3775755</v>
      </c>
      <c r="H41" s="25">
        <v>3828843</v>
      </c>
      <c r="I41" s="22">
        <v>3949924</v>
      </c>
      <c r="J41" s="25">
        <v>3771299</v>
      </c>
      <c r="K41" s="22">
        <v>4750640</v>
      </c>
      <c r="L41" s="25">
        <v>2791958</v>
      </c>
      <c r="M41" s="51">
        <v>3771299</v>
      </c>
      <c r="N41" s="41">
        <v>3959863</v>
      </c>
    </row>
    <row r="42" spans="1:14" ht="12.75" customHeight="1">
      <c r="A42" s="9" t="s">
        <v>112</v>
      </c>
      <c r="B42" s="12" t="s">
        <v>113</v>
      </c>
      <c r="C42" s="22"/>
      <c r="D42" s="25"/>
      <c r="E42" s="22"/>
      <c r="F42" s="25"/>
      <c r="G42" s="22"/>
      <c r="H42" s="25"/>
      <c r="I42" s="22"/>
      <c r="J42" s="25"/>
      <c r="K42" s="22"/>
      <c r="L42" s="25"/>
      <c r="M42" s="51"/>
      <c r="N42" s="41"/>
    </row>
    <row r="43" spans="1:14" ht="12.75" customHeight="1">
      <c r="A43" s="9" t="s">
        <v>114</v>
      </c>
      <c r="B43" s="12" t="s">
        <v>115</v>
      </c>
      <c r="C43" s="22"/>
      <c r="D43" s="25"/>
      <c r="E43" s="22"/>
      <c r="F43" s="25"/>
      <c r="G43" s="22"/>
      <c r="H43" s="25"/>
      <c r="I43" s="22"/>
      <c r="J43" s="25"/>
      <c r="K43" s="22"/>
      <c r="L43" s="25"/>
      <c r="M43" s="51"/>
      <c r="N43" s="41"/>
    </row>
    <row r="44" spans="1:14" ht="12.75" customHeight="1">
      <c r="A44" s="9" t="s">
        <v>116</v>
      </c>
      <c r="B44" s="12" t="s">
        <v>23</v>
      </c>
      <c r="C44" s="22">
        <v>1487912</v>
      </c>
      <c r="D44" s="25">
        <v>1463393</v>
      </c>
      <c r="E44" s="22">
        <v>1900887</v>
      </c>
      <c r="F44" s="25">
        <v>1507803</v>
      </c>
      <c r="G44" s="22">
        <v>1502281</v>
      </c>
      <c r="H44" s="25">
        <v>1503103</v>
      </c>
      <c r="I44" s="22">
        <v>1526150</v>
      </c>
      <c r="J44" s="25">
        <v>1483213</v>
      </c>
      <c r="K44" s="22">
        <v>1524043</v>
      </c>
      <c r="L44" s="25">
        <v>1477203</v>
      </c>
      <c r="M44" s="51">
        <v>1470252</v>
      </c>
      <c r="N44" s="41">
        <v>1543765</v>
      </c>
    </row>
    <row r="45" spans="1:14" ht="12.75" customHeight="1">
      <c r="A45" s="9" t="s">
        <v>117</v>
      </c>
      <c r="B45" s="12" t="s">
        <v>118</v>
      </c>
      <c r="C45" s="22"/>
      <c r="D45" s="25"/>
      <c r="E45" s="22"/>
      <c r="F45" s="25"/>
      <c r="G45" s="22"/>
      <c r="H45" s="25"/>
      <c r="I45" s="22"/>
      <c r="J45" s="25"/>
      <c r="K45" s="22"/>
      <c r="L45" s="25"/>
      <c r="M45" s="51"/>
      <c r="N45" s="41"/>
    </row>
    <row r="46" spans="1:14" ht="12.75" customHeight="1">
      <c r="A46" s="9" t="s">
        <v>119</v>
      </c>
      <c r="B46" s="12" t="s">
        <v>120</v>
      </c>
      <c r="C46" s="22"/>
      <c r="D46" s="25"/>
      <c r="E46" s="22"/>
      <c r="F46" s="25"/>
      <c r="G46" s="22"/>
      <c r="H46" s="25"/>
      <c r="I46" s="22"/>
      <c r="J46" s="25"/>
      <c r="K46" s="22"/>
      <c r="L46" s="25"/>
      <c r="M46" s="51"/>
      <c r="N46" s="41"/>
    </row>
    <row r="47" spans="1:14" ht="12.75" customHeight="1">
      <c r="A47" s="9" t="s">
        <v>121</v>
      </c>
      <c r="B47" s="12" t="s">
        <v>122</v>
      </c>
      <c r="C47" s="22"/>
      <c r="D47" s="25"/>
      <c r="E47" s="22"/>
      <c r="F47" s="25"/>
      <c r="G47" s="22"/>
      <c r="H47" s="25"/>
      <c r="I47" s="22"/>
      <c r="J47" s="25"/>
      <c r="K47" s="22"/>
      <c r="L47" s="25"/>
      <c r="M47" s="51"/>
      <c r="N47" s="41"/>
    </row>
    <row r="48" spans="1:14" ht="12.75" customHeight="1">
      <c r="A48" s="9" t="s">
        <v>585</v>
      </c>
      <c r="B48" s="12" t="s">
        <v>586</v>
      </c>
      <c r="C48" s="22"/>
      <c r="D48" s="25"/>
      <c r="E48" s="22"/>
      <c r="F48" s="25"/>
      <c r="G48" s="22"/>
      <c r="H48" s="25"/>
      <c r="I48" s="22"/>
      <c r="J48" s="25"/>
      <c r="K48" s="22"/>
      <c r="L48" s="25"/>
      <c r="M48" s="51"/>
      <c r="N48" s="41"/>
    </row>
    <row r="49" spans="1:14" ht="12.75" customHeight="1">
      <c r="A49" s="9" t="s">
        <v>123</v>
      </c>
      <c r="B49" s="12" t="s">
        <v>124</v>
      </c>
      <c r="C49" s="22"/>
      <c r="D49" s="25"/>
      <c r="E49" s="22"/>
      <c r="F49" s="25"/>
      <c r="G49" s="22"/>
      <c r="H49" s="25"/>
      <c r="I49" s="22"/>
      <c r="J49" s="25"/>
      <c r="K49" s="22"/>
      <c r="L49" s="25"/>
      <c r="M49" s="51"/>
      <c r="N49" s="41"/>
    </row>
    <row r="50" spans="1:14" ht="12.75" customHeight="1">
      <c r="A50" s="9" t="s">
        <v>125</v>
      </c>
      <c r="B50" s="12" t="s">
        <v>587</v>
      </c>
      <c r="C50" s="22"/>
      <c r="D50" s="25"/>
      <c r="E50" s="22"/>
      <c r="F50" s="25"/>
      <c r="G50" s="22"/>
      <c r="H50" s="25"/>
      <c r="I50" s="22"/>
      <c r="J50" s="25"/>
      <c r="K50" s="22"/>
      <c r="L50" s="25">
        <v>1394079</v>
      </c>
      <c r="M50" s="51"/>
      <c r="N50" s="41"/>
    </row>
    <row r="51" spans="1:14" ht="12.75" customHeight="1">
      <c r="A51" s="9" t="s">
        <v>125</v>
      </c>
      <c r="B51" s="12" t="s">
        <v>122</v>
      </c>
      <c r="C51" s="22"/>
      <c r="D51" s="25"/>
      <c r="E51" s="22"/>
      <c r="F51" s="25"/>
      <c r="G51" s="22"/>
      <c r="H51" s="25"/>
      <c r="I51" s="22"/>
      <c r="J51" s="25"/>
      <c r="K51" s="22"/>
      <c r="L51" s="25"/>
      <c r="M51" s="51"/>
      <c r="N51" s="41"/>
    </row>
    <row r="52" spans="1:14" ht="12.75" customHeight="1">
      <c r="A52" s="9" t="s">
        <v>126</v>
      </c>
      <c r="B52" s="12" t="s">
        <v>127</v>
      </c>
      <c r="C52" s="22"/>
      <c r="D52" s="25"/>
      <c r="E52" s="22"/>
      <c r="F52" s="25"/>
      <c r="G52" s="22"/>
      <c r="H52" s="25"/>
      <c r="I52" s="22"/>
      <c r="J52" s="25"/>
      <c r="K52" s="22"/>
      <c r="L52" s="25"/>
      <c r="M52" s="51"/>
      <c r="N52" s="41"/>
    </row>
    <row r="53" spans="1:14" ht="12.75" customHeight="1">
      <c r="A53" s="9" t="s">
        <v>128</v>
      </c>
      <c r="B53" s="12" t="s">
        <v>122</v>
      </c>
      <c r="C53" s="22"/>
      <c r="D53" s="25"/>
      <c r="E53" s="22"/>
      <c r="F53" s="25"/>
      <c r="G53" s="22"/>
      <c r="H53" s="25"/>
      <c r="I53" s="22"/>
      <c r="J53" s="25"/>
      <c r="K53" s="22"/>
      <c r="L53" s="25"/>
      <c r="M53" s="51"/>
      <c r="N53" s="41"/>
    </row>
    <row r="54" spans="1:14" ht="12.75" customHeight="1">
      <c r="A54" s="9" t="s">
        <v>129</v>
      </c>
      <c r="B54" s="12" t="s">
        <v>130</v>
      </c>
      <c r="C54" s="22"/>
      <c r="D54" s="25"/>
      <c r="E54" s="22"/>
      <c r="F54" s="25"/>
      <c r="G54" s="22"/>
      <c r="H54" s="25"/>
      <c r="I54" s="22"/>
      <c r="J54" s="25"/>
      <c r="K54" s="22"/>
      <c r="L54" s="25"/>
      <c r="M54" s="51"/>
      <c r="N54" s="41"/>
    </row>
    <row r="55" spans="1:14" ht="12.75" customHeight="1">
      <c r="A55" s="9" t="s">
        <v>530</v>
      </c>
      <c r="B55" s="12" t="s">
        <v>531</v>
      </c>
      <c r="C55" s="22">
        <v>550551</v>
      </c>
      <c r="D55" s="22">
        <v>550551</v>
      </c>
      <c r="E55" s="22">
        <v>550551</v>
      </c>
      <c r="F55" s="25">
        <v>550551</v>
      </c>
      <c r="G55" s="22">
        <v>550551</v>
      </c>
      <c r="H55" s="25">
        <v>550551</v>
      </c>
      <c r="I55" s="22">
        <v>940360</v>
      </c>
      <c r="J55" s="25">
        <v>567351</v>
      </c>
      <c r="K55" s="22">
        <v>567351</v>
      </c>
      <c r="L55" s="25">
        <v>567351</v>
      </c>
      <c r="M55" s="51">
        <v>567351</v>
      </c>
      <c r="N55" s="41">
        <v>595719</v>
      </c>
    </row>
    <row r="56" spans="1:14" ht="12.75" customHeight="1">
      <c r="A56" s="9" t="s">
        <v>131</v>
      </c>
      <c r="B56" s="12" t="s">
        <v>132</v>
      </c>
      <c r="C56" s="22"/>
      <c r="D56" s="25"/>
      <c r="E56" s="22"/>
      <c r="F56" s="25"/>
      <c r="G56" s="22"/>
      <c r="H56" s="25"/>
      <c r="I56" s="22"/>
      <c r="J56" s="25"/>
      <c r="K56" s="22"/>
      <c r="L56" s="25"/>
      <c r="M56" s="51"/>
      <c r="N56" s="41"/>
    </row>
    <row r="57" spans="1:14" ht="12.75" customHeight="1">
      <c r="A57" s="9" t="s">
        <v>133</v>
      </c>
      <c r="B57" s="12" t="s">
        <v>24</v>
      </c>
      <c r="C57" s="22"/>
      <c r="D57" s="25"/>
      <c r="E57" s="22"/>
      <c r="F57" s="25"/>
      <c r="G57" s="22"/>
      <c r="H57" s="25"/>
      <c r="I57" s="22"/>
      <c r="J57" s="25"/>
      <c r="K57" s="22"/>
      <c r="L57" s="25"/>
      <c r="M57" s="51"/>
      <c r="N57" s="41"/>
    </row>
    <row r="58" spans="1:14" ht="12.75" customHeight="1">
      <c r="A58" s="9" t="s">
        <v>134</v>
      </c>
      <c r="B58" s="12" t="s">
        <v>38</v>
      </c>
      <c r="C58" s="22"/>
      <c r="D58" s="25"/>
      <c r="E58" s="22"/>
      <c r="F58" s="25"/>
      <c r="G58" s="22"/>
      <c r="H58" s="25"/>
      <c r="I58" s="22"/>
      <c r="J58" s="25"/>
      <c r="K58" s="22"/>
      <c r="L58" s="25"/>
      <c r="M58" s="51"/>
      <c r="N58" s="41"/>
    </row>
    <row r="59" spans="1:14" ht="12.75" customHeight="1">
      <c r="A59" s="9" t="s">
        <v>135</v>
      </c>
      <c r="B59" s="12" t="s">
        <v>136</v>
      </c>
      <c r="C59" s="22"/>
      <c r="D59" s="25"/>
      <c r="E59" s="22"/>
      <c r="F59" s="25"/>
      <c r="G59" s="22"/>
      <c r="H59" s="25"/>
      <c r="I59" s="22"/>
      <c r="J59" s="25"/>
      <c r="K59" s="22"/>
      <c r="L59" s="25"/>
      <c r="M59" s="51"/>
      <c r="N59" s="41"/>
    </row>
    <row r="60" spans="1:14" ht="12.75" customHeight="1">
      <c r="A60" s="9" t="s">
        <v>137</v>
      </c>
      <c r="B60" s="12" t="s">
        <v>138</v>
      </c>
      <c r="C60" s="22"/>
      <c r="D60" s="25"/>
      <c r="E60" s="22"/>
      <c r="F60" s="25"/>
      <c r="G60" s="22"/>
      <c r="H60" s="25"/>
      <c r="I60" s="22"/>
      <c r="J60" s="25"/>
      <c r="K60" s="22"/>
      <c r="L60" s="25"/>
      <c r="M60" s="51"/>
      <c r="N60" s="41"/>
    </row>
    <row r="61" spans="1:14" ht="12.75" customHeight="1">
      <c r="A61" s="9" t="s">
        <v>139</v>
      </c>
      <c r="B61" s="12" t="s">
        <v>140</v>
      </c>
      <c r="C61" s="22"/>
      <c r="D61" s="25"/>
      <c r="E61" s="22"/>
      <c r="F61" s="25"/>
      <c r="G61" s="22"/>
      <c r="H61" s="25"/>
      <c r="I61" s="22"/>
      <c r="J61" s="25"/>
      <c r="K61" s="22"/>
      <c r="L61" s="25"/>
      <c r="M61" s="51"/>
      <c r="N61" s="41"/>
    </row>
    <row r="62" spans="1:14" ht="12.75" customHeight="1">
      <c r="A62" s="9" t="s">
        <v>141</v>
      </c>
      <c r="B62" s="12" t="s">
        <v>142</v>
      </c>
      <c r="C62" s="22"/>
      <c r="D62" s="25"/>
      <c r="E62" s="22"/>
      <c r="F62" s="25"/>
      <c r="G62" s="22"/>
      <c r="H62" s="25"/>
      <c r="I62" s="22"/>
      <c r="J62" s="25"/>
      <c r="K62" s="22">
        <v>6628375</v>
      </c>
      <c r="L62" s="25"/>
      <c r="M62" s="51"/>
      <c r="N62" s="41"/>
    </row>
    <row r="63" spans="1:14" ht="12.75" customHeight="1">
      <c r="A63" s="9" t="s">
        <v>143</v>
      </c>
      <c r="B63" s="12" t="s">
        <v>144</v>
      </c>
      <c r="C63" s="22"/>
      <c r="D63" s="25"/>
      <c r="E63" s="22"/>
      <c r="F63" s="25"/>
      <c r="G63" s="22"/>
      <c r="H63" s="25"/>
      <c r="I63" s="22"/>
      <c r="J63" s="25"/>
      <c r="K63" s="22"/>
      <c r="L63" s="25"/>
      <c r="M63" s="51"/>
      <c r="N63" s="41">
        <v>1593500</v>
      </c>
    </row>
    <row r="64" spans="1:14" ht="12.75" customHeight="1">
      <c r="A64" s="9" t="s">
        <v>145</v>
      </c>
      <c r="B64" s="12" t="s">
        <v>146</v>
      </c>
      <c r="C64" s="22"/>
      <c r="D64" s="25"/>
      <c r="E64" s="22"/>
      <c r="F64" s="25">
        <v>1185197</v>
      </c>
      <c r="G64" s="22"/>
      <c r="H64" s="25">
        <v>1054578</v>
      </c>
      <c r="I64" s="22"/>
      <c r="J64" s="25"/>
      <c r="K64" s="22"/>
      <c r="L64" s="25"/>
      <c r="M64" s="51"/>
      <c r="N64" s="41"/>
    </row>
    <row r="65" spans="1:14" ht="12.75" customHeight="1">
      <c r="A65" s="9" t="s">
        <v>147</v>
      </c>
      <c r="B65" s="12" t="s">
        <v>148</v>
      </c>
      <c r="C65" s="22"/>
      <c r="D65" s="25"/>
      <c r="E65" s="22"/>
      <c r="F65" s="25"/>
      <c r="G65" s="22"/>
      <c r="H65" s="25"/>
      <c r="I65" s="22"/>
      <c r="J65" s="25"/>
      <c r="K65" s="22"/>
      <c r="L65" s="25"/>
      <c r="M65" s="51"/>
      <c r="N65" s="41"/>
    </row>
    <row r="66" spans="1:14" ht="12.75" customHeight="1">
      <c r="A66" s="9" t="s">
        <v>149</v>
      </c>
      <c r="B66" s="12" t="s">
        <v>150</v>
      </c>
      <c r="C66" s="22"/>
      <c r="D66" s="25"/>
      <c r="E66" s="22"/>
      <c r="F66" s="25"/>
      <c r="G66" s="22"/>
      <c r="H66" s="25"/>
      <c r="I66" s="22"/>
      <c r="J66" s="25"/>
      <c r="K66" s="22"/>
      <c r="L66" s="25"/>
      <c r="M66" s="51"/>
      <c r="N66" s="41">
        <v>8548333</v>
      </c>
    </row>
    <row r="67" spans="1:14" ht="12.75" customHeight="1">
      <c r="A67" s="9" t="s">
        <v>598</v>
      </c>
      <c r="B67" s="12" t="s">
        <v>599</v>
      </c>
      <c r="C67" s="22">
        <v>125646</v>
      </c>
      <c r="D67" s="25"/>
      <c r="E67" s="22"/>
      <c r="F67" s="25"/>
      <c r="G67" s="22"/>
      <c r="H67" s="25"/>
      <c r="I67" s="22"/>
      <c r="J67" s="25"/>
      <c r="K67" s="22"/>
      <c r="L67" s="25"/>
      <c r="M67" s="51"/>
      <c r="N67" s="41"/>
    </row>
    <row r="68" spans="1:14" ht="12.75" customHeight="1">
      <c r="A68" s="9" t="s">
        <v>151</v>
      </c>
      <c r="B68" s="12" t="s">
        <v>152</v>
      </c>
      <c r="C68" s="22"/>
      <c r="D68" s="25"/>
      <c r="E68" s="22"/>
      <c r="F68" s="25"/>
      <c r="G68" s="22"/>
      <c r="H68" s="25"/>
      <c r="I68" s="22"/>
      <c r="J68" s="25"/>
      <c r="K68" s="22"/>
      <c r="L68" s="25"/>
      <c r="M68" s="51"/>
      <c r="N68" s="41"/>
    </row>
    <row r="69" spans="1:14" ht="12.75" customHeight="1">
      <c r="A69" s="10" t="s">
        <v>153</v>
      </c>
      <c r="B69" s="13" t="s">
        <v>154</v>
      </c>
      <c r="C69" s="14">
        <f aca="true" t="shared" si="2" ref="C69:H69">SUM(C70:C120)</f>
        <v>11316523</v>
      </c>
      <c r="D69" s="14">
        <f t="shared" si="2"/>
        <v>14636969</v>
      </c>
      <c r="E69" s="14">
        <f t="shared" si="2"/>
        <v>12417876</v>
      </c>
      <c r="F69" s="14">
        <f t="shared" si="2"/>
        <v>13383120</v>
      </c>
      <c r="G69" s="14">
        <f t="shared" si="2"/>
        <v>14043063</v>
      </c>
      <c r="H69" s="14">
        <f t="shared" si="2"/>
        <v>15999712</v>
      </c>
      <c r="I69" s="14">
        <f aca="true" t="shared" si="3" ref="I69:N69">SUM(I70:I120)</f>
        <v>10797263</v>
      </c>
      <c r="J69" s="14">
        <f>SUM(J70:J120)</f>
        <v>15841036</v>
      </c>
      <c r="K69" s="14">
        <f t="shared" si="3"/>
        <v>16085981</v>
      </c>
      <c r="L69" s="14">
        <f t="shared" si="3"/>
        <v>16102156</v>
      </c>
      <c r="M69" s="14">
        <f t="shared" si="3"/>
        <v>14906750</v>
      </c>
      <c r="N69" s="14">
        <f t="shared" si="3"/>
        <v>25793918</v>
      </c>
    </row>
    <row r="70" spans="1:14" ht="12.75" customHeight="1">
      <c r="A70" s="9" t="s">
        <v>155</v>
      </c>
      <c r="B70" s="12" t="s">
        <v>89</v>
      </c>
      <c r="C70" s="22"/>
      <c r="D70" s="25"/>
      <c r="E70" s="22"/>
      <c r="F70" s="25"/>
      <c r="G70" s="22"/>
      <c r="H70" s="25"/>
      <c r="I70" s="22"/>
      <c r="J70" s="25"/>
      <c r="K70" s="22"/>
      <c r="L70" s="25"/>
      <c r="M70" s="51"/>
      <c r="N70" s="41"/>
    </row>
    <row r="71" spans="1:14" ht="12.75" customHeight="1">
      <c r="A71" s="9" t="s">
        <v>156</v>
      </c>
      <c r="B71" s="12" t="s">
        <v>3</v>
      </c>
      <c r="C71" s="22">
        <v>7203285</v>
      </c>
      <c r="D71" s="25">
        <v>8164540</v>
      </c>
      <c r="E71" s="22">
        <v>7301312</v>
      </c>
      <c r="F71" s="25">
        <v>7801312</v>
      </c>
      <c r="G71" s="22">
        <v>8521943</v>
      </c>
      <c r="H71" s="25">
        <v>9689887</v>
      </c>
      <c r="I71" s="22">
        <v>6320152</v>
      </c>
      <c r="J71" s="25">
        <v>9478765</v>
      </c>
      <c r="K71" s="22">
        <v>9528725</v>
      </c>
      <c r="L71" s="25">
        <v>10363781</v>
      </c>
      <c r="M71" s="51">
        <v>9081307</v>
      </c>
      <c r="N71" s="41">
        <v>9535372</v>
      </c>
    </row>
    <row r="72" spans="1:14" ht="12.75" customHeight="1">
      <c r="A72" s="9" t="s">
        <v>157</v>
      </c>
      <c r="B72" s="12" t="s">
        <v>92</v>
      </c>
      <c r="C72" s="22"/>
      <c r="D72" s="25"/>
      <c r="E72" s="22"/>
      <c r="F72" s="25"/>
      <c r="G72" s="22"/>
      <c r="H72" s="25"/>
      <c r="I72" s="22"/>
      <c r="J72" s="25"/>
      <c r="K72" s="22"/>
      <c r="L72" s="25"/>
      <c r="M72" s="51"/>
      <c r="N72" s="41"/>
    </row>
    <row r="73" spans="1:14" ht="12.75" customHeight="1">
      <c r="A73" s="9" t="s">
        <v>532</v>
      </c>
      <c r="B73" s="12" t="s">
        <v>505</v>
      </c>
      <c r="C73" s="22">
        <v>994074</v>
      </c>
      <c r="D73" s="25">
        <v>1648753</v>
      </c>
      <c r="E73" s="22">
        <v>1329466</v>
      </c>
      <c r="F73" s="25">
        <v>1329466</v>
      </c>
      <c r="G73" s="22">
        <v>1408882</v>
      </c>
      <c r="H73" s="25">
        <v>1366458</v>
      </c>
      <c r="I73" s="22">
        <v>1031778</v>
      </c>
      <c r="J73" s="25">
        <v>1768011</v>
      </c>
      <c r="K73" s="22">
        <v>1536932</v>
      </c>
      <c r="L73" s="25">
        <v>1445416</v>
      </c>
      <c r="M73" s="51">
        <v>1620800</v>
      </c>
      <c r="N73" s="41">
        <v>1701840</v>
      </c>
    </row>
    <row r="74" spans="1:14" ht="12.75" customHeight="1">
      <c r="A74" s="9" t="s">
        <v>158</v>
      </c>
      <c r="B74" s="12" t="s">
        <v>159</v>
      </c>
      <c r="C74" s="22"/>
      <c r="D74" s="25"/>
      <c r="E74" s="22"/>
      <c r="F74" s="25"/>
      <c r="G74" s="22"/>
      <c r="H74" s="25"/>
      <c r="I74" s="22"/>
      <c r="J74" s="25"/>
      <c r="K74" s="22"/>
      <c r="L74" s="25"/>
      <c r="M74" s="51"/>
      <c r="N74" s="41"/>
    </row>
    <row r="75" spans="1:14" ht="12.75" customHeight="1">
      <c r="A75" s="9" t="s">
        <v>160</v>
      </c>
      <c r="B75" s="12" t="s">
        <v>94</v>
      </c>
      <c r="C75" s="22"/>
      <c r="D75" s="25"/>
      <c r="E75" s="22"/>
      <c r="F75" s="25"/>
      <c r="G75" s="22"/>
      <c r="H75" s="25"/>
      <c r="I75" s="22"/>
      <c r="J75" s="25"/>
      <c r="K75" s="22"/>
      <c r="L75" s="25"/>
      <c r="M75" s="51"/>
      <c r="N75" s="41"/>
    </row>
    <row r="76" spans="1:14" ht="12.75" customHeight="1">
      <c r="A76" s="9" t="s">
        <v>25</v>
      </c>
      <c r="B76" s="12" t="s">
        <v>26</v>
      </c>
      <c r="C76" s="22"/>
      <c r="D76" s="25"/>
      <c r="E76" s="22"/>
      <c r="F76" s="25"/>
      <c r="G76" s="22"/>
      <c r="H76" s="25"/>
      <c r="I76" s="22"/>
      <c r="J76" s="25"/>
      <c r="K76" s="22"/>
      <c r="L76" s="25"/>
      <c r="M76" s="51"/>
      <c r="N76" s="41"/>
    </row>
    <row r="77" spans="1:14" ht="12.75" customHeight="1">
      <c r="A77" s="9" t="s">
        <v>533</v>
      </c>
      <c r="B77" s="12" t="s">
        <v>507</v>
      </c>
      <c r="C77" s="22">
        <v>885889</v>
      </c>
      <c r="D77" s="25">
        <v>1507275</v>
      </c>
      <c r="E77" s="22">
        <v>1118200</v>
      </c>
      <c r="F77" s="25">
        <v>1118200</v>
      </c>
      <c r="G77" s="22">
        <v>1176367</v>
      </c>
      <c r="H77" s="25">
        <v>1265644</v>
      </c>
      <c r="I77" s="22">
        <v>873188</v>
      </c>
      <c r="J77" s="25">
        <v>1223755</v>
      </c>
      <c r="K77" s="22">
        <v>1327123</v>
      </c>
      <c r="L77" s="25">
        <v>1452380</v>
      </c>
      <c r="M77" s="51">
        <v>1260007</v>
      </c>
      <c r="N77" s="41">
        <v>1323007</v>
      </c>
    </row>
    <row r="78" spans="1:14" ht="12.75" customHeight="1">
      <c r="A78" s="9" t="s">
        <v>161</v>
      </c>
      <c r="B78" s="12" t="s">
        <v>98</v>
      </c>
      <c r="C78" s="22"/>
      <c r="D78" s="25"/>
      <c r="E78" s="22"/>
      <c r="F78" s="25"/>
      <c r="G78" s="22"/>
      <c r="H78" s="25"/>
      <c r="I78" s="22"/>
      <c r="J78" s="25"/>
      <c r="K78" s="22"/>
      <c r="L78" s="25"/>
      <c r="M78" s="51"/>
      <c r="N78" s="41"/>
    </row>
    <row r="79" spans="1:14" ht="12.75" customHeight="1">
      <c r="A79" s="9" t="s">
        <v>27</v>
      </c>
      <c r="B79" s="12" t="s">
        <v>28</v>
      </c>
      <c r="C79" s="22"/>
      <c r="D79" s="25"/>
      <c r="E79" s="22"/>
      <c r="F79" s="25"/>
      <c r="G79" s="22"/>
      <c r="H79" s="25"/>
      <c r="I79" s="22"/>
      <c r="J79" s="25"/>
      <c r="K79" s="22"/>
      <c r="L79" s="25"/>
      <c r="M79" s="51"/>
      <c r="N79" s="41"/>
    </row>
    <row r="80" spans="1:14" ht="12.75" customHeight="1">
      <c r="A80" s="9" t="s">
        <v>162</v>
      </c>
      <c r="B80" s="12" t="s">
        <v>100</v>
      </c>
      <c r="C80" s="22"/>
      <c r="D80" s="25"/>
      <c r="E80" s="22"/>
      <c r="F80" s="25"/>
      <c r="G80" s="22"/>
      <c r="H80" s="25"/>
      <c r="I80" s="22"/>
      <c r="J80" s="25"/>
      <c r="K80" s="22"/>
      <c r="L80" s="25"/>
      <c r="M80" s="51"/>
      <c r="N80" s="41"/>
    </row>
    <row r="81" spans="1:14" ht="12.75" customHeight="1">
      <c r="A81" s="9" t="s">
        <v>163</v>
      </c>
      <c r="B81" s="12" t="s">
        <v>102</v>
      </c>
      <c r="C81" s="22"/>
      <c r="D81" s="25"/>
      <c r="E81" s="22"/>
      <c r="F81" s="25"/>
      <c r="G81" s="22"/>
      <c r="H81" s="25"/>
      <c r="I81" s="22"/>
      <c r="J81" s="25"/>
      <c r="K81" s="22"/>
      <c r="L81" s="25"/>
      <c r="M81" s="51"/>
      <c r="N81" s="41"/>
    </row>
    <row r="82" spans="1:14" ht="12.75" customHeight="1">
      <c r="A82" s="9" t="s">
        <v>534</v>
      </c>
      <c r="B82" s="12" t="s">
        <v>509</v>
      </c>
      <c r="C82" s="22"/>
      <c r="D82" s="25"/>
      <c r="E82" s="22">
        <v>170925</v>
      </c>
      <c r="F82" s="25">
        <v>170925</v>
      </c>
      <c r="G82" s="22">
        <v>166216</v>
      </c>
      <c r="H82" s="25">
        <v>166216</v>
      </c>
      <c r="I82" s="22">
        <v>136436</v>
      </c>
      <c r="J82" s="25">
        <v>166539</v>
      </c>
      <c r="K82" s="22">
        <v>170694</v>
      </c>
      <c r="L82" s="25">
        <v>187316</v>
      </c>
      <c r="M82" s="51">
        <v>166539</v>
      </c>
      <c r="N82" s="41">
        <v>174866</v>
      </c>
    </row>
    <row r="83" spans="1:14" ht="12.75" customHeight="1">
      <c r="A83" s="9" t="s">
        <v>535</v>
      </c>
      <c r="B83" s="12" t="s">
        <v>511</v>
      </c>
      <c r="C83" s="22">
        <v>482908</v>
      </c>
      <c r="D83" s="25">
        <v>565941</v>
      </c>
      <c r="E83" s="22">
        <v>436422</v>
      </c>
      <c r="F83" s="25">
        <v>436422</v>
      </c>
      <c r="G83" s="22">
        <v>477907</v>
      </c>
      <c r="H83" s="25">
        <v>544754</v>
      </c>
      <c r="I83" s="22">
        <v>354432</v>
      </c>
      <c r="J83" s="25">
        <v>553671</v>
      </c>
      <c r="K83" s="22">
        <v>534961</v>
      </c>
      <c r="L83" s="25">
        <v>582064</v>
      </c>
      <c r="M83" s="51">
        <v>510226</v>
      </c>
      <c r="N83" s="41">
        <v>535737</v>
      </c>
    </row>
    <row r="84" spans="1:14" ht="12.75" customHeight="1">
      <c r="A84" s="9" t="s">
        <v>29</v>
      </c>
      <c r="B84" s="12" t="s">
        <v>30</v>
      </c>
      <c r="C84" s="22"/>
      <c r="D84" s="25"/>
      <c r="E84" s="22"/>
      <c r="F84" s="25"/>
      <c r="G84" s="22"/>
      <c r="H84" s="25"/>
      <c r="I84" s="22"/>
      <c r="J84" s="25"/>
      <c r="K84" s="22"/>
      <c r="L84" s="25"/>
      <c r="M84" s="51"/>
      <c r="N84" s="41"/>
    </row>
    <row r="85" spans="1:14" ht="12.75" customHeight="1">
      <c r="A85" s="9" t="s">
        <v>164</v>
      </c>
      <c r="B85" s="12" t="s">
        <v>104</v>
      </c>
      <c r="C85" s="22"/>
      <c r="D85" s="25"/>
      <c r="E85" s="22"/>
      <c r="F85" s="25"/>
      <c r="G85" s="22"/>
      <c r="H85" s="25"/>
      <c r="I85" s="22"/>
      <c r="J85" s="25"/>
      <c r="K85" s="22"/>
      <c r="L85" s="25"/>
      <c r="M85" s="51"/>
      <c r="N85" s="41"/>
    </row>
    <row r="86" spans="1:14" ht="12.75" customHeight="1">
      <c r="A86" s="9" t="s">
        <v>165</v>
      </c>
      <c r="B86" s="12" t="s">
        <v>13</v>
      </c>
      <c r="C86" s="22"/>
      <c r="D86" s="25"/>
      <c r="E86" s="22"/>
      <c r="F86" s="25"/>
      <c r="G86" s="22"/>
      <c r="H86" s="25"/>
      <c r="I86" s="22"/>
      <c r="J86" s="25"/>
      <c r="K86" s="22"/>
      <c r="L86" s="25"/>
      <c r="M86" s="51"/>
      <c r="N86" s="41"/>
    </row>
    <row r="87" spans="1:14" ht="12.75" customHeight="1">
      <c r="A87" s="9" t="s">
        <v>166</v>
      </c>
      <c r="B87" s="12" t="s">
        <v>106</v>
      </c>
      <c r="C87" s="22"/>
      <c r="D87" s="25"/>
      <c r="E87" s="22"/>
      <c r="F87" s="25"/>
      <c r="G87" s="22"/>
      <c r="H87" s="25"/>
      <c r="I87" s="22"/>
      <c r="J87" s="25"/>
      <c r="K87" s="22"/>
      <c r="L87" s="25"/>
      <c r="M87" s="51"/>
      <c r="N87" s="41"/>
    </row>
    <row r="88" spans="1:14" ht="12.75" customHeight="1">
      <c r="A88" s="9" t="s">
        <v>31</v>
      </c>
      <c r="B88" s="12" t="s">
        <v>32</v>
      </c>
      <c r="C88" s="22"/>
      <c r="D88" s="25"/>
      <c r="E88" s="22"/>
      <c r="F88" s="25"/>
      <c r="G88" s="22"/>
      <c r="H88" s="25"/>
      <c r="I88" s="22"/>
      <c r="J88" s="25"/>
      <c r="K88" s="22"/>
      <c r="L88" s="25"/>
      <c r="M88" s="51"/>
      <c r="N88" s="41"/>
    </row>
    <row r="89" spans="1:14" ht="12.75" customHeight="1">
      <c r="A89" s="9" t="s">
        <v>33</v>
      </c>
      <c r="B89" s="12" t="s">
        <v>34</v>
      </c>
      <c r="C89" s="22"/>
      <c r="D89" s="25"/>
      <c r="E89" s="22"/>
      <c r="F89" s="25"/>
      <c r="G89" s="22"/>
      <c r="H89" s="25"/>
      <c r="I89" s="22"/>
      <c r="J89" s="25"/>
      <c r="K89" s="22"/>
      <c r="L89" s="25"/>
      <c r="M89" s="51"/>
      <c r="N89" s="41"/>
    </row>
    <row r="90" spans="1:14" ht="12.75" customHeight="1">
      <c r="A90" s="9" t="s">
        <v>35</v>
      </c>
      <c r="B90" s="12" t="s">
        <v>36</v>
      </c>
      <c r="C90" s="22"/>
      <c r="D90" s="25"/>
      <c r="E90" s="22"/>
      <c r="F90" s="25"/>
      <c r="G90" s="22"/>
      <c r="H90" s="25"/>
      <c r="I90" s="22"/>
      <c r="J90" s="25"/>
      <c r="K90" s="22"/>
      <c r="L90" s="25"/>
      <c r="M90" s="51"/>
      <c r="N90" s="41"/>
    </row>
    <row r="91" spans="1:14" ht="12.75" customHeight="1">
      <c r="A91" s="9" t="s">
        <v>536</v>
      </c>
      <c r="B91" s="12" t="s">
        <v>515</v>
      </c>
      <c r="C91" s="22"/>
      <c r="D91" s="25"/>
      <c r="E91" s="22"/>
      <c r="F91" s="25"/>
      <c r="G91" s="22"/>
      <c r="H91" s="25"/>
      <c r="I91" s="22"/>
      <c r="J91" s="25"/>
      <c r="K91" s="22"/>
      <c r="L91" s="25"/>
      <c r="M91" s="51"/>
      <c r="N91" s="41"/>
    </row>
    <row r="92" spans="1:14" ht="12.75" customHeight="1">
      <c r="A92" s="9" t="s">
        <v>562</v>
      </c>
      <c r="B92" s="12" t="s">
        <v>519</v>
      </c>
      <c r="C92" s="22"/>
      <c r="D92" s="25"/>
      <c r="E92" s="22"/>
      <c r="F92" s="25"/>
      <c r="G92" s="22"/>
      <c r="H92" s="25"/>
      <c r="I92" s="22"/>
      <c r="J92" s="25"/>
      <c r="K92" s="22"/>
      <c r="L92" s="25"/>
      <c r="M92" s="51"/>
      <c r="N92" s="41"/>
    </row>
    <row r="93" spans="1:14" ht="12.75" customHeight="1">
      <c r="A93" s="9" t="s">
        <v>167</v>
      </c>
      <c r="B93" s="12" t="s">
        <v>110</v>
      </c>
      <c r="C93" s="22"/>
      <c r="D93" s="25"/>
      <c r="E93" s="22"/>
      <c r="F93" s="25"/>
      <c r="G93" s="22"/>
      <c r="H93" s="25"/>
      <c r="I93" s="22"/>
      <c r="J93" s="25"/>
      <c r="K93" s="22"/>
      <c r="L93" s="25"/>
      <c r="M93" s="51"/>
      <c r="N93" s="41"/>
    </row>
    <row r="94" spans="1:14" ht="12.75" customHeight="1">
      <c r="A94" s="9" t="s">
        <v>37</v>
      </c>
      <c r="B94" s="12" t="s">
        <v>21</v>
      </c>
      <c r="C94" s="22"/>
      <c r="D94" s="25"/>
      <c r="E94" s="22"/>
      <c r="F94" s="25"/>
      <c r="G94" s="22"/>
      <c r="H94" s="25"/>
      <c r="I94" s="22"/>
      <c r="J94" s="25"/>
      <c r="K94" s="22"/>
      <c r="L94" s="25"/>
      <c r="M94" s="51"/>
      <c r="N94" s="41"/>
    </row>
    <row r="95" spans="1:14" ht="12.75" customHeight="1">
      <c r="A95" s="9" t="s">
        <v>560</v>
      </c>
      <c r="B95" s="12" t="s">
        <v>578</v>
      </c>
      <c r="C95" s="22">
        <v>510824</v>
      </c>
      <c r="D95" s="25">
        <v>740448</v>
      </c>
      <c r="E95" s="22">
        <v>590920</v>
      </c>
      <c r="F95" s="25">
        <v>590920</v>
      </c>
      <c r="G95" s="22">
        <v>636417</v>
      </c>
      <c r="H95" s="25">
        <v>716356</v>
      </c>
      <c r="I95" s="22">
        <v>479361</v>
      </c>
      <c r="J95" s="25">
        <v>658226</v>
      </c>
      <c r="K95" s="22">
        <v>700913</v>
      </c>
      <c r="L95" s="25">
        <v>757073</v>
      </c>
      <c r="M95" s="51">
        <v>664740</v>
      </c>
      <c r="N95" s="41">
        <v>697977</v>
      </c>
    </row>
    <row r="96" spans="1:14" ht="12.75" customHeight="1">
      <c r="A96" s="9" t="s">
        <v>537</v>
      </c>
      <c r="B96" s="12" t="s">
        <v>525</v>
      </c>
      <c r="C96" s="22"/>
      <c r="D96" s="25"/>
      <c r="E96" s="22"/>
      <c r="F96" s="25"/>
      <c r="G96" s="22"/>
      <c r="H96" s="25"/>
      <c r="I96" s="22"/>
      <c r="J96" s="25"/>
      <c r="K96" s="22"/>
      <c r="L96" s="25"/>
      <c r="M96" s="51"/>
      <c r="N96" s="41"/>
    </row>
    <row r="97" spans="1:14" ht="12.75" customHeight="1">
      <c r="A97" s="9" t="s">
        <v>538</v>
      </c>
      <c r="B97" s="12" t="s">
        <v>527</v>
      </c>
      <c r="C97" s="22">
        <v>49319</v>
      </c>
      <c r="D97" s="25">
        <v>133276</v>
      </c>
      <c r="E97" s="22">
        <v>94032</v>
      </c>
      <c r="F97" s="25">
        <v>94032</v>
      </c>
      <c r="G97" s="22">
        <v>94691</v>
      </c>
      <c r="H97" s="25">
        <v>94691</v>
      </c>
      <c r="I97" s="22">
        <v>61343</v>
      </c>
      <c r="J97" s="25">
        <v>138688</v>
      </c>
      <c r="K97" s="22">
        <v>121044</v>
      </c>
      <c r="L97" s="25">
        <v>95225</v>
      </c>
      <c r="M97" s="51">
        <v>95225</v>
      </c>
      <c r="N97" s="41">
        <v>99986</v>
      </c>
    </row>
    <row r="98" spans="1:14" ht="12.75" customHeight="1">
      <c r="A98" s="9" t="s">
        <v>572</v>
      </c>
      <c r="B98" s="12" t="s">
        <v>573</v>
      </c>
      <c r="C98" s="22">
        <v>882943</v>
      </c>
      <c r="D98" s="25">
        <v>1477146</v>
      </c>
      <c r="E98" s="22">
        <v>1065021</v>
      </c>
      <c r="F98" s="25">
        <v>1065021</v>
      </c>
      <c r="G98" s="22">
        <v>1222813</v>
      </c>
      <c r="H98" s="25">
        <v>1362038</v>
      </c>
      <c r="I98" s="22">
        <v>1280232</v>
      </c>
      <c r="J98" s="25">
        <v>1481535</v>
      </c>
      <c r="K98" s="22">
        <v>1771650</v>
      </c>
      <c r="L98" s="25">
        <v>819214</v>
      </c>
      <c r="M98" s="51">
        <v>1148659</v>
      </c>
      <c r="N98" s="41">
        <v>1206092</v>
      </c>
    </row>
    <row r="99" spans="1:14" ht="12.75" customHeight="1">
      <c r="A99" s="9" t="s">
        <v>168</v>
      </c>
      <c r="B99" s="12" t="s">
        <v>113</v>
      </c>
      <c r="C99" s="22"/>
      <c r="D99" s="25"/>
      <c r="E99" s="22"/>
      <c r="F99" s="25"/>
      <c r="G99" s="22"/>
      <c r="H99" s="25"/>
      <c r="I99" s="22"/>
      <c r="J99" s="25"/>
      <c r="K99" s="22"/>
      <c r="L99" s="25"/>
      <c r="M99" s="51"/>
      <c r="N99" s="41"/>
    </row>
    <row r="100" spans="1:14" ht="12.75" customHeight="1">
      <c r="A100" s="9" t="s">
        <v>169</v>
      </c>
      <c r="B100" s="12" t="s">
        <v>115</v>
      </c>
      <c r="C100" s="22"/>
      <c r="D100" s="25"/>
      <c r="E100" s="22"/>
      <c r="F100" s="25"/>
      <c r="G100" s="22"/>
      <c r="H100" s="25"/>
      <c r="I100" s="22"/>
      <c r="J100" s="25"/>
      <c r="K100" s="22"/>
      <c r="L100" s="25"/>
      <c r="M100" s="51"/>
      <c r="N100" s="41"/>
    </row>
    <row r="101" spans="1:14" ht="12.75" customHeight="1">
      <c r="A101" s="9" t="s">
        <v>170</v>
      </c>
      <c r="B101" s="12" t="s">
        <v>23</v>
      </c>
      <c r="C101" s="22">
        <v>307281</v>
      </c>
      <c r="D101" s="25">
        <v>399590</v>
      </c>
      <c r="E101" s="22">
        <v>311578</v>
      </c>
      <c r="F101" s="25">
        <v>311578</v>
      </c>
      <c r="G101" s="22">
        <v>337827</v>
      </c>
      <c r="H101" s="25">
        <v>375023</v>
      </c>
      <c r="I101" s="22">
        <v>260341</v>
      </c>
      <c r="J101" s="25">
        <v>371846</v>
      </c>
      <c r="K101" s="22">
        <v>393939</v>
      </c>
      <c r="L101" s="25">
        <v>399687</v>
      </c>
      <c r="M101" s="51">
        <v>359247</v>
      </c>
      <c r="N101" s="41">
        <v>377210</v>
      </c>
    </row>
    <row r="102" spans="1:14" ht="12.75" customHeight="1">
      <c r="A102" s="9" t="s">
        <v>171</v>
      </c>
      <c r="B102" s="12" t="s">
        <v>118</v>
      </c>
      <c r="C102" s="22"/>
      <c r="D102" s="25"/>
      <c r="E102" s="22"/>
      <c r="F102" s="25"/>
      <c r="G102" s="22"/>
      <c r="H102" s="25"/>
      <c r="I102" s="22"/>
      <c r="J102" s="25"/>
      <c r="K102" s="22"/>
      <c r="L102" s="25"/>
      <c r="M102" s="51"/>
      <c r="N102" s="41"/>
    </row>
    <row r="103" spans="1:14" ht="12.75" customHeight="1">
      <c r="A103" s="9" t="s">
        <v>172</v>
      </c>
      <c r="B103" s="12" t="s">
        <v>120</v>
      </c>
      <c r="C103" s="22"/>
      <c r="D103" s="25"/>
      <c r="E103" s="22"/>
      <c r="F103" s="25"/>
      <c r="G103" s="22"/>
      <c r="H103" s="25"/>
      <c r="I103" s="22"/>
      <c r="J103" s="25"/>
      <c r="K103" s="22"/>
      <c r="L103" s="25"/>
      <c r="M103" s="51"/>
      <c r="N103" s="41"/>
    </row>
    <row r="104" spans="1:14" ht="12.75" customHeight="1">
      <c r="A104" s="9" t="s">
        <v>173</v>
      </c>
      <c r="B104" s="12" t="s">
        <v>122</v>
      </c>
      <c r="C104" s="22"/>
      <c r="D104" s="25"/>
      <c r="E104" s="22"/>
      <c r="F104" s="25"/>
      <c r="G104" s="22"/>
      <c r="H104" s="25"/>
      <c r="I104" s="22"/>
      <c r="J104" s="25"/>
      <c r="K104" s="22"/>
      <c r="L104" s="25"/>
      <c r="M104" s="51"/>
      <c r="N104" s="41"/>
    </row>
    <row r="105" spans="1:14" ht="12.75" customHeight="1">
      <c r="A105" s="9" t="s">
        <v>588</v>
      </c>
      <c r="B105" s="12" t="s">
        <v>589</v>
      </c>
      <c r="C105" s="22"/>
      <c r="D105" s="25"/>
      <c r="E105" s="22"/>
      <c r="F105" s="25"/>
      <c r="G105" s="22"/>
      <c r="H105" s="25"/>
      <c r="I105" s="22"/>
      <c r="J105" s="25"/>
      <c r="K105" s="22"/>
      <c r="L105" s="25"/>
      <c r="M105" s="51"/>
      <c r="N105" s="41"/>
    </row>
    <row r="106" spans="1:14" ht="12.75" customHeight="1">
      <c r="A106" s="9" t="s">
        <v>174</v>
      </c>
      <c r="B106" s="12" t="s">
        <v>124</v>
      </c>
      <c r="C106" s="22"/>
      <c r="D106" s="25"/>
      <c r="E106" s="22"/>
      <c r="F106" s="25"/>
      <c r="G106" s="22"/>
      <c r="H106" s="25"/>
      <c r="I106" s="22"/>
      <c r="J106" s="25"/>
      <c r="K106" s="22"/>
      <c r="L106" s="25"/>
      <c r="M106" s="51"/>
      <c r="N106" s="41"/>
    </row>
    <row r="107" spans="1:14" ht="12.75" customHeight="1">
      <c r="A107" s="9" t="s">
        <v>175</v>
      </c>
      <c r="B107" s="12" t="s">
        <v>176</v>
      </c>
      <c r="C107" s="22"/>
      <c r="D107" s="25"/>
      <c r="E107" s="22"/>
      <c r="F107" s="25"/>
      <c r="G107" s="22"/>
      <c r="H107" s="25"/>
      <c r="I107" s="22"/>
      <c r="J107" s="25"/>
      <c r="K107" s="22"/>
      <c r="L107" s="25"/>
      <c r="M107" s="51"/>
      <c r="N107" s="41"/>
    </row>
    <row r="108" spans="1:14" ht="12.75" customHeight="1">
      <c r="A108" s="9" t="s">
        <v>177</v>
      </c>
      <c r="B108" s="12" t="s">
        <v>132</v>
      </c>
      <c r="C108" s="22"/>
      <c r="D108" s="25"/>
      <c r="E108" s="22"/>
      <c r="F108" s="25"/>
      <c r="G108" s="22"/>
      <c r="H108" s="25"/>
      <c r="I108" s="22"/>
      <c r="J108" s="25"/>
      <c r="K108" s="22"/>
      <c r="L108" s="25"/>
      <c r="M108" s="51"/>
      <c r="N108" s="41"/>
    </row>
    <row r="109" spans="1:14" ht="12.75" customHeight="1">
      <c r="A109" s="9" t="s">
        <v>178</v>
      </c>
      <c r="B109" s="12" t="s">
        <v>24</v>
      </c>
      <c r="C109" s="22"/>
      <c r="D109" s="25"/>
      <c r="E109" s="22"/>
      <c r="F109" s="25"/>
      <c r="G109" s="22"/>
      <c r="H109" s="25"/>
      <c r="I109" s="22"/>
      <c r="J109" s="25"/>
      <c r="K109" s="22"/>
      <c r="L109" s="25"/>
      <c r="M109" s="51"/>
      <c r="N109" s="41"/>
    </row>
    <row r="110" spans="1:14" ht="12.75" customHeight="1">
      <c r="A110" s="9" t="s">
        <v>179</v>
      </c>
      <c r="B110" s="12" t="s">
        <v>38</v>
      </c>
      <c r="C110" s="22"/>
      <c r="D110" s="25"/>
      <c r="E110" s="22"/>
      <c r="F110" s="25"/>
      <c r="G110" s="22"/>
      <c r="H110" s="25"/>
      <c r="I110" s="22"/>
      <c r="J110" s="25"/>
      <c r="K110" s="22"/>
      <c r="L110" s="25"/>
      <c r="M110" s="51"/>
      <c r="N110" s="41"/>
    </row>
    <row r="111" spans="1:14" ht="12.75" customHeight="1">
      <c r="A111" s="9" t="s">
        <v>180</v>
      </c>
      <c r="B111" s="12" t="s">
        <v>138</v>
      </c>
      <c r="C111" s="22"/>
      <c r="D111" s="25"/>
      <c r="E111" s="22"/>
      <c r="F111" s="25"/>
      <c r="G111" s="22"/>
      <c r="H111" s="25"/>
      <c r="I111" s="22"/>
      <c r="J111" s="25"/>
      <c r="K111" s="22"/>
      <c r="L111" s="25"/>
      <c r="M111" s="51"/>
      <c r="N111" s="41"/>
    </row>
    <row r="112" spans="1:14" ht="12.75" customHeight="1">
      <c r="A112" s="9" t="s">
        <v>181</v>
      </c>
      <c r="B112" s="12" t="s">
        <v>140</v>
      </c>
      <c r="C112" s="22"/>
      <c r="D112" s="25"/>
      <c r="E112" s="22"/>
      <c r="F112" s="25"/>
      <c r="G112" s="22"/>
      <c r="H112" s="25"/>
      <c r="I112" s="22"/>
      <c r="J112" s="25"/>
      <c r="K112" s="22"/>
      <c r="L112" s="25"/>
      <c r="M112" s="51"/>
      <c r="N112" s="41"/>
    </row>
    <row r="113" spans="1:14" ht="12.75" customHeight="1">
      <c r="A113" s="9" t="s">
        <v>182</v>
      </c>
      <c r="B113" s="12" t="s">
        <v>142</v>
      </c>
      <c r="C113" s="22"/>
      <c r="D113" s="25"/>
      <c r="E113" s="22"/>
      <c r="F113" s="25"/>
      <c r="G113" s="22"/>
      <c r="H113" s="25"/>
      <c r="I113" s="22"/>
      <c r="J113" s="25"/>
      <c r="K113" s="22"/>
      <c r="L113" s="25"/>
      <c r="M113" s="51"/>
      <c r="N113" s="41"/>
    </row>
    <row r="114" spans="1:14" ht="12.75" customHeight="1">
      <c r="A114" s="9" t="s">
        <v>183</v>
      </c>
      <c r="B114" s="12" t="s">
        <v>144</v>
      </c>
      <c r="C114" s="22"/>
      <c r="D114" s="25"/>
      <c r="E114" s="22"/>
      <c r="F114" s="25"/>
      <c r="G114" s="22"/>
      <c r="H114" s="25"/>
      <c r="I114" s="22"/>
      <c r="J114" s="25"/>
      <c r="K114" s="22"/>
      <c r="L114" s="25"/>
      <c r="M114" s="51"/>
      <c r="N114" s="41">
        <v>1593500</v>
      </c>
    </row>
    <row r="115" spans="1:14" ht="12.75" customHeight="1">
      <c r="A115" s="9" t="s">
        <v>184</v>
      </c>
      <c r="B115" s="12" t="s">
        <v>185</v>
      </c>
      <c r="C115" s="22"/>
      <c r="D115" s="25"/>
      <c r="E115" s="22"/>
      <c r="F115" s="25">
        <v>465244</v>
      </c>
      <c r="G115" s="22"/>
      <c r="H115" s="25">
        <v>418645</v>
      </c>
      <c r="I115" s="22"/>
      <c r="J115" s="25"/>
      <c r="K115" s="22"/>
      <c r="L115" s="25"/>
      <c r="M115" s="51"/>
      <c r="N115" s="41"/>
    </row>
    <row r="116" spans="1:14" ht="12.75" customHeight="1">
      <c r="A116" s="9" t="s">
        <v>186</v>
      </c>
      <c r="B116" s="12" t="s">
        <v>187</v>
      </c>
      <c r="C116" s="22"/>
      <c r="D116" s="25"/>
      <c r="E116" s="22"/>
      <c r="F116" s="25"/>
      <c r="G116" s="22"/>
      <c r="H116" s="25"/>
      <c r="I116" s="22"/>
      <c r="J116" s="25"/>
      <c r="K116" s="22"/>
      <c r="L116" s="25"/>
      <c r="M116" s="51"/>
      <c r="N116" s="41"/>
    </row>
    <row r="117" spans="1:14" ht="12.75" customHeight="1">
      <c r="A117" s="9" t="s">
        <v>188</v>
      </c>
      <c r="B117" s="12" t="s">
        <v>150</v>
      </c>
      <c r="C117" s="22"/>
      <c r="D117" s="25"/>
      <c r="E117" s="22"/>
      <c r="F117" s="25"/>
      <c r="G117" s="22"/>
      <c r="H117" s="25"/>
      <c r="I117" s="22"/>
      <c r="J117" s="25"/>
      <c r="K117" s="22"/>
      <c r="L117" s="25"/>
      <c r="M117" s="51"/>
      <c r="N117" s="41">
        <v>8548331</v>
      </c>
    </row>
    <row r="118" spans="1:14" ht="12.75" customHeight="1">
      <c r="A118" s="9" t="s">
        <v>189</v>
      </c>
      <c r="B118" s="12" t="s">
        <v>152</v>
      </c>
      <c r="C118" s="22"/>
      <c r="D118" s="25"/>
      <c r="E118" s="22"/>
      <c r="F118" s="25"/>
      <c r="G118" s="22"/>
      <c r="H118" s="25"/>
      <c r="I118" s="22"/>
      <c r="J118" s="25"/>
      <c r="K118" s="22"/>
      <c r="L118" s="25"/>
      <c r="M118" s="51"/>
      <c r="N118" s="41"/>
    </row>
    <row r="119" spans="1:14" ht="12.75" customHeight="1">
      <c r="A119" s="9" t="s">
        <v>190</v>
      </c>
      <c r="B119" s="12" t="s">
        <v>102</v>
      </c>
      <c r="C119" s="22"/>
      <c r="D119" s="25"/>
      <c r="E119" s="22"/>
      <c r="F119" s="25"/>
      <c r="G119" s="22"/>
      <c r="H119" s="25"/>
      <c r="I119" s="22"/>
      <c r="J119" s="25"/>
      <c r="K119" s="22"/>
      <c r="L119" s="25"/>
      <c r="M119" s="51"/>
      <c r="N119" s="41"/>
    </row>
    <row r="120" spans="1:14" ht="12.75" customHeight="1">
      <c r="A120" s="9" t="s">
        <v>191</v>
      </c>
      <c r="B120" s="12" t="s">
        <v>192</v>
      </c>
      <c r="C120" s="22"/>
      <c r="D120" s="25"/>
      <c r="E120" s="22"/>
      <c r="F120" s="25"/>
      <c r="G120" s="22"/>
      <c r="H120" s="25"/>
      <c r="I120" s="22"/>
      <c r="J120" s="25"/>
      <c r="K120" s="22"/>
      <c r="L120" s="25"/>
      <c r="M120" s="51"/>
      <c r="N120" s="41"/>
    </row>
    <row r="121" spans="1:14" ht="12.75" customHeight="1">
      <c r="A121" s="10" t="s">
        <v>193</v>
      </c>
      <c r="B121" s="13" t="s">
        <v>194</v>
      </c>
      <c r="C121" s="14">
        <f>C122</f>
        <v>0</v>
      </c>
      <c r="D121" s="14">
        <f aca="true" t="shared" si="4" ref="D121:N121">D122</f>
        <v>0</v>
      </c>
      <c r="E121" s="14">
        <f t="shared" si="4"/>
        <v>0</v>
      </c>
      <c r="F121" s="14">
        <f t="shared" si="4"/>
        <v>0</v>
      </c>
      <c r="G121" s="14">
        <f t="shared" si="4"/>
        <v>0</v>
      </c>
      <c r="H121" s="14">
        <f t="shared" si="4"/>
        <v>0</v>
      </c>
      <c r="I121" s="14">
        <f t="shared" si="4"/>
        <v>0</v>
      </c>
      <c r="J121" s="14">
        <f t="shared" si="4"/>
        <v>0</v>
      </c>
      <c r="K121" s="14">
        <f t="shared" si="4"/>
        <v>0</v>
      </c>
      <c r="L121" s="14">
        <f t="shared" si="4"/>
        <v>0</v>
      </c>
      <c r="M121" s="14">
        <f t="shared" si="4"/>
        <v>0</v>
      </c>
      <c r="N121" s="14">
        <f t="shared" si="4"/>
        <v>0</v>
      </c>
    </row>
    <row r="122" spans="1:14" ht="12.75" customHeight="1">
      <c r="A122" s="9" t="s">
        <v>195</v>
      </c>
      <c r="B122" s="12" t="s">
        <v>39</v>
      </c>
      <c r="C122" s="22"/>
      <c r="D122" s="25"/>
      <c r="E122" s="22"/>
      <c r="F122" s="25"/>
      <c r="G122" s="22"/>
      <c r="H122" s="25"/>
      <c r="I122" s="22"/>
      <c r="J122" s="25"/>
      <c r="K122" s="22"/>
      <c r="L122" s="25"/>
      <c r="M122" s="51"/>
      <c r="N122" s="41"/>
    </row>
    <row r="123" spans="1:14" ht="12.75" customHeight="1">
      <c r="A123" s="10" t="s">
        <v>196</v>
      </c>
      <c r="B123" s="13" t="s">
        <v>40</v>
      </c>
      <c r="C123" s="14">
        <f aca="true" t="shared" si="5" ref="C123:H123">SUM(C124:C127)</f>
        <v>23316536</v>
      </c>
      <c r="D123" s="14">
        <f t="shared" si="5"/>
        <v>14625837</v>
      </c>
      <c r="E123" s="14">
        <f t="shared" si="5"/>
        <v>17235773</v>
      </c>
      <c r="F123" s="14">
        <f t="shared" si="5"/>
        <v>19300205</v>
      </c>
      <c r="G123" s="14">
        <f t="shared" si="5"/>
        <v>18163548</v>
      </c>
      <c r="H123" s="14">
        <f t="shared" si="5"/>
        <v>19492013</v>
      </c>
      <c r="I123" s="14">
        <f aca="true" t="shared" si="6" ref="I123:N123">SUM(I124:I127)</f>
        <v>17648568</v>
      </c>
      <c r="J123" s="14">
        <f>SUM(J124:J127)</f>
        <v>19494148</v>
      </c>
      <c r="K123" s="14">
        <f t="shared" si="6"/>
        <v>18087022</v>
      </c>
      <c r="L123" s="14">
        <f t="shared" si="6"/>
        <v>17545142</v>
      </c>
      <c r="M123" s="14">
        <f t="shared" si="6"/>
        <v>17102692</v>
      </c>
      <c r="N123" s="14">
        <f t="shared" si="6"/>
        <v>26838161</v>
      </c>
    </row>
    <row r="124" spans="1:14" s="8" customFormat="1" ht="12.75" customHeight="1">
      <c r="A124" s="62" t="s">
        <v>579</v>
      </c>
      <c r="B124" s="63" t="s">
        <v>580</v>
      </c>
      <c r="C124" s="64">
        <v>14767798</v>
      </c>
      <c r="D124" s="64">
        <v>13902870</v>
      </c>
      <c r="E124" s="64">
        <v>16199685</v>
      </c>
      <c r="F124" s="65">
        <v>16116759</v>
      </c>
      <c r="G124" s="65">
        <v>16866330</v>
      </c>
      <c r="H124" s="65">
        <v>17109007</v>
      </c>
      <c r="I124" s="65">
        <v>16472709</v>
      </c>
      <c r="J124" s="65">
        <v>18766670</v>
      </c>
      <c r="K124" s="65">
        <v>16113567</v>
      </c>
      <c r="L124" s="65">
        <v>16442796</v>
      </c>
      <c r="M124" s="66">
        <v>16320792</v>
      </c>
      <c r="N124" s="66">
        <v>17136831</v>
      </c>
    </row>
    <row r="125" spans="1:14" s="8" customFormat="1" ht="12.75" customHeight="1">
      <c r="A125" s="62" t="s">
        <v>581</v>
      </c>
      <c r="B125" s="63" t="s">
        <v>113</v>
      </c>
      <c r="C125" s="64">
        <v>594398</v>
      </c>
      <c r="D125" s="64">
        <v>592355</v>
      </c>
      <c r="E125" s="64">
        <v>673628</v>
      </c>
      <c r="F125" s="65">
        <v>673628</v>
      </c>
      <c r="G125" s="65">
        <v>729569</v>
      </c>
      <c r="H125" s="65">
        <v>463146</v>
      </c>
      <c r="I125" s="65">
        <v>639265</v>
      </c>
      <c r="J125" s="65">
        <v>727478</v>
      </c>
      <c r="K125" s="65">
        <v>639095</v>
      </c>
      <c r="L125" s="65">
        <v>730284</v>
      </c>
      <c r="M125" s="66">
        <v>641836</v>
      </c>
      <c r="N125" s="66">
        <v>673928</v>
      </c>
    </row>
    <row r="126" spans="1:14" s="8" customFormat="1" ht="12.75" customHeight="1">
      <c r="A126" s="62" t="s">
        <v>582</v>
      </c>
      <c r="B126" s="63" t="s">
        <v>132</v>
      </c>
      <c r="C126" s="64">
        <v>214340</v>
      </c>
      <c r="D126" s="64">
        <v>130612</v>
      </c>
      <c r="E126" s="64">
        <v>362460</v>
      </c>
      <c r="F126" s="65">
        <v>342460</v>
      </c>
      <c r="G126" s="65">
        <v>567649</v>
      </c>
      <c r="H126" s="65">
        <v>915500</v>
      </c>
      <c r="I126" s="65">
        <v>100848</v>
      </c>
      <c r="J126" s="65"/>
      <c r="K126" s="65">
        <v>304360</v>
      </c>
      <c r="L126" s="65">
        <v>372062</v>
      </c>
      <c r="M126" s="66">
        <v>140064</v>
      </c>
      <c r="N126" s="66">
        <v>283976</v>
      </c>
    </row>
    <row r="127" spans="1:14" s="8" customFormat="1" ht="12.75" customHeight="1">
      <c r="A127" s="62" t="s">
        <v>590</v>
      </c>
      <c r="B127" s="63" t="s">
        <v>138</v>
      </c>
      <c r="C127" s="64">
        <v>7740000</v>
      </c>
      <c r="D127" s="64"/>
      <c r="E127" s="64"/>
      <c r="F127" s="65">
        <v>2167358</v>
      </c>
      <c r="G127" s="65"/>
      <c r="H127" s="65">
        <v>1004360</v>
      </c>
      <c r="I127" s="65">
        <v>435746</v>
      </c>
      <c r="J127" s="65"/>
      <c r="K127" s="65">
        <v>1030000</v>
      </c>
      <c r="L127" s="65"/>
      <c r="M127" s="66"/>
      <c r="N127" s="66">
        <v>8743426</v>
      </c>
    </row>
    <row r="128" spans="1:14" ht="12.75" customHeight="1">
      <c r="A128" s="10" t="s">
        <v>539</v>
      </c>
      <c r="B128" s="13" t="s">
        <v>540</v>
      </c>
      <c r="C128" s="14">
        <v>752667</v>
      </c>
      <c r="D128" s="14">
        <v>752667</v>
      </c>
      <c r="E128" s="14">
        <v>778487</v>
      </c>
      <c r="F128" s="14">
        <v>778487</v>
      </c>
      <c r="G128" s="14">
        <v>795087</v>
      </c>
      <c r="H128" s="14">
        <v>1059030</v>
      </c>
      <c r="I128" s="14">
        <v>778487</v>
      </c>
      <c r="J128" s="14">
        <v>878487</v>
      </c>
      <c r="K128" s="14">
        <v>760068</v>
      </c>
      <c r="L128" s="14">
        <v>760068</v>
      </c>
      <c r="M128" s="14">
        <v>760068</v>
      </c>
      <c r="N128" s="14">
        <v>798072</v>
      </c>
    </row>
    <row r="129" spans="1:14" ht="12.75" customHeight="1">
      <c r="A129" s="62" t="s">
        <v>591</v>
      </c>
      <c r="B129" s="63" t="s">
        <v>2</v>
      </c>
      <c r="C129" s="64"/>
      <c r="D129" s="64"/>
      <c r="E129" s="64"/>
      <c r="F129" s="65"/>
      <c r="G129" s="65"/>
      <c r="H129" s="65"/>
      <c r="I129" s="65"/>
      <c r="J129" s="65"/>
      <c r="K129" s="65"/>
      <c r="L129" s="65"/>
      <c r="M129" s="66"/>
      <c r="N129" s="66"/>
    </row>
    <row r="130" spans="1:14" ht="12.75" customHeight="1">
      <c r="A130" s="10" t="s">
        <v>197</v>
      </c>
      <c r="B130" s="13" t="s">
        <v>198</v>
      </c>
      <c r="C130" s="14">
        <f>SUM(C131:C132)</f>
        <v>0</v>
      </c>
      <c r="D130" s="14">
        <f aca="true" t="shared" si="7" ref="D130:N130">SUM(D131:D132)</f>
        <v>0</v>
      </c>
      <c r="E130" s="14">
        <f t="shared" si="7"/>
        <v>0</v>
      </c>
      <c r="F130" s="14">
        <f t="shared" si="7"/>
        <v>0</v>
      </c>
      <c r="G130" s="14">
        <f t="shared" si="7"/>
        <v>0</v>
      </c>
      <c r="H130" s="14">
        <f t="shared" si="7"/>
        <v>0</v>
      </c>
      <c r="I130" s="14">
        <f t="shared" si="7"/>
        <v>0</v>
      </c>
      <c r="J130" s="14">
        <f t="shared" si="7"/>
        <v>0</v>
      </c>
      <c r="K130" s="14">
        <f t="shared" si="7"/>
        <v>0</v>
      </c>
      <c r="L130" s="14">
        <f t="shared" si="7"/>
        <v>0</v>
      </c>
      <c r="M130" s="14">
        <f t="shared" si="7"/>
        <v>0</v>
      </c>
      <c r="N130" s="14">
        <f t="shared" si="7"/>
        <v>0</v>
      </c>
    </row>
    <row r="131" spans="1:14" ht="12.75" customHeight="1">
      <c r="A131" s="9" t="s">
        <v>199</v>
      </c>
      <c r="B131" s="12" t="s">
        <v>200</v>
      </c>
      <c r="C131" s="23"/>
      <c r="D131" s="25"/>
      <c r="E131" s="22"/>
      <c r="F131" s="25"/>
      <c r="G131" s="22"/>
      <c r="H131" s="25"/>
      <c r="I131" s="22"/>
      <c r="J131" s="25"/>
      <c r="K131" s="22"/>
      <c r="L131" s="25"/>
      <c r="M131" s="51"/>
      <c r="N131" s="41"/>
    </row>
    <row r="132" spans="1:14" ht="12.75" customHeight="1">
      <c r="A132" s="9" t="s">
        <v>201</v>
      </c>
      <c r="B132" s="12" t="s">
        <v>41</v>
      </c>
      <c r="C132" s="22"/>
      <c r="D132" s="25"/>
      <c r="E132" s="22"/>
      <c r="F132" s="25"/>
      <c r="G132" s="22"/>
      <c r="H132" s="25"/>
      <c r="I132" s="22"/>
      <c r="J132" s="25"/>
      <c r="K132" s="22"/>
      <c r="L132" s="25"/>
      <c r="M132" s="51"/>
      <c r="N132" s="41"/>
    </row>
    <row r="133" spans="1:14" ht="12.75" customHeight="1">
      <c r="A133" s="10" t="s">
        <v>202</v>
      </c>
      <c r="B133" s="13" t="s">
        <v>203</v>
      </c>
      <c r="C133" s="14">
        <f>SUM(C134:C136)</f>
        <v>0</v>
      </c>
      <c r="D133" s="14">
        <f>SUM(D134:D136)</f>
        <v>0</v>
      </c>
      <c r="E133" s="14">
        <f>SUM(E134:E136)</f>
        <v>0</v>
      </c>
      <c r="F133" s="14">
        <f>SUM(F134:F136)</f>
        <v>0</v>
      </c>
      <c r="G133" s="14">
        <f>SUM(G134:G136)</f>
        <v>8411784</v>
      </c>
      <c r="H133" s="14">
        <f aca="true" t="shared" si="8" ref="H133:N133">SUM(H134:H136)</f>
        <v>0</v>
      </c>
      <c r="I133" s="14">
        <f t="shared" si="8"/>
        <v>5853135</v>
      </c>
      <c r="J133" s="14">
        <f t="shared" si="8"/>
        <v>5265803</v>
      </c>
      <c r="K133" s="14">
        <f t="shared" si="8"/>
        <v>0</v>
      </c>
      <c r="L133" s="14">
        <f t="shared" si="8"/>
        <v>7837349</v>
      </c>
      <c r="M133" s="14">
        <f t="shared" si="8"/>
        <v>8884306</v>
      </c>
      <c r="N133" s="14">
        <f t="shared" si="8"/>
        <v>6292897</v>
      </c>
    </row>
    <row r="134" spans="1:14" ht="12.75" customHeight="1">
      <c r="A134" s="9" t="s">
        <v>204</v>
      </c>
      <c r="B134" s="12" t="s">
        <v>205</v>
      </c>
      <c r="C134" s="22"/>
      <c r="D134" s="25"/>
      <c r="E134" s="22"/>
      <c r="F134" s="25"/>
      <c r="G134" s="22"/>
      <c r="H134" s="25"/>
      <c r="I134" s="22"/>
      <c r="J134" s="25"/>
      <c r="K134" s="22"/>
      <c r="L134" s="25"/>
      <c r="M134" s="51"/>
      <c r="N134" s="41"/>
    </row>
    <row r="135" spans="1:14" ht="12.75" customHeight="1">
      <c r="A135" s="9" t="s">
        <v>206</v>
      </c>
      <c r="B135" s="12" t="s">
        <v>42</v>
      </c>
      <c r="C135" s="22"/>
      <c r="D135" s="25"/>
      <c r="E135" s="22"/>
      <c r="F135" s="25"/>
      <c r="G135" s="22">
        <v>8411784</v>
      </c>
      <c r="H135" s="25"/>
      <c r="I135" s="22">
        <v>5853135</v>
      </c>
      <c r="J135" s="25">
        <v>5265803</v>
      </c>
      <c r="K135" s="22"/>
      <c r="L135" s="25">
        <v>7837349</v>
      </c>
      <c r="M135" s="51">
        <v>8884306</v>
      </c>
      <c r="N135" s="41">
        <v>6292897</v>
      </c>
    </row>
    <row r="136" spans="1:14" ht="12.75" customHeight="1">
      <c r="A136" s="9" t="s">
        <v>207</v>
      </c>
      <c r="B136" s="12" t="s">
        <v>208</v>
      </c>
      <c r="C136" s="22"/>
      <c r="D136" s="25"/>
      <c r="E136" s="22"/>
      <c r="F136" s="25"/>
      <c r="G136" s="22"/>
      <c r="H136" s="25"/>
      <c r="I136" s="22"/>
      <c r="J136" s="25"/>
      <c r="K136" s="22"/>
      <c r="L136" s="25"/>
      <c r="M136" s="51"/>
      <c r="N136" s="41"/>
    </row>
    <row r="137" spans="1:14" ht="12.75" customHeight="1">
      <c r="A137" s="10" t="s">
        <v>209</v>
      </c>
      <c r="B137" s="13" t="s">
        <v>210</v>
      </c>
      <c r="C137" s="14">
        <f>SUM(C138:C140)</f>
        <v>0</v>
      </c>
      <c r="D137" s="14">
        <f aca="true" t="shared" si="9" ref="D137:N137">SUM(D138:D140)</f>
        <v>0</v>
      </c>
      <c r="E137" s="14">
        <f t="shared" si="9"/>
        <v>3159365</v>
      </c>
      <c r="F137" s="14">
        <f t="shared" si="9"/>
        <v>0</v>
      </c>
      <c r="G137" s="14">
        <f t="shared" si="9"/>
        <v>0</v>
      </c>
      <c r="H137" s="14">
        <f>SUM(H138:H140)</f>
        <v>2283800</v>
      </c>
      <c r="I137" s="14">
        <f t="shared" si="9"/>
        <v>7663017</v>
      </c>
      <c r="J137" s="14">
        <f t="shared" si="9"/>
        <v>0</v>
      </c>
      <c r="K137" s="14">
        <f t="shared" si="9"/>
        <v>0</v>
      </c>
      <c r="L137" s="14">
        <f t="shared" si="9"/>
        <v>0</v>
      </c>
      <c r="M137" s="14">
        <f t="shared" si="9"/>
        <v>423152</v>
      </c>
      <c r="N137" s="14">
        <f t="shared" si="9"/>
        <v>5434954</v>
      </c>
    </row>
    <row r="138" spans="1:14" ht="12.75" customHeight="1">
      <c r="A138" s="9" t="s">
        <v>211</v>
      </c>
      <c r="B138" s="12" t="s">
        <v>212</v>
      </c>
      <c r="C138" s="22"/>
      <c r="D138" s="25"/>
      <c r="E138" s="22">
        <v>30125</v>
      </c>
      <c r="F138" s="25"/>
      <c r="G138" s="22"/>
      <c r="H138" s="25"/>
      <c r="I138" s="22"/>
      <c r="J138" s="25"/>
      <c r="K138" s="22"/>
      <c r="L138" s="25"/>
      <c r="M138" s="51"/>
      <c r="N138" s="41">
        <v>56890</v>
      </c>
    </row>
    <row r="139" spans="1:14" ht="12.75" customHeight="1">
      <c r="A139" s="9" t="s">
        <v>213</v>
      </c>
      <c r="B139" s="12" t="s">
        <v>214</v>
      </c>
      <c r="C139" s="22"/>
      <c r="D139" s="25"/>
      <c r="E139" s="22">
        <v>3089280</v>
      </c>
      <c r="F139" s="25"/>
      <c r="G139" s="22"/>
      <c r="H139" s="25"/>
      <c r="I139" s="22">
        <v>7663017</v>
      </c>
      <c r="J139" s="25"/>
      <c r="K139" s="22"/>
      <c r="L139" s="25"/>
      <c r="M139" s="51">
        <v>423152</v>
      </c>
      <c r="N139" s="41">
        <v>5100814</v>
      </c>
    </row>
    <row r="140" spans="1:14" ht="12.75" customHeight="1">
      <c r="A140" s="9" t="s">
        <v>215</v>
      </c>
      <c r="B140" s="12" t="s">
        <v>216</v>
      </c>
      <c r="C140" s="22"/>
      <c r="D140" s="25"/>
      <c r="E140" s="22">
        <v>39960</v>
      </c>
      <c r="F140" s="25"/>
      <c r="G140" s="22"/>
      <c r="H140" s="25">
        <v>2283800</v>
      </c>
      <c r="I140" s="22"/>
      <c r="J140" s="25"/>
      <c r="K140" s="22"/>
      <c r="L140" s="25"/>
      <c r="M140" s="51"/>
      <c r="N140" s="41">
        <v>277250</v>
      </c>
    </row>
    <row r="141" spans="1:14" ht="12.75" customHeight="1">
      <c r="A141" s="10" t="s">
        <v>217</v>
      </c>
      <c r="B141" s="13" t="s">
        <v>218</v>
      </c>
      <c r="C141" s="14">
        <f>SUM(C142:C149)</f>
        <v>350000</v>
      </c>
      <c r="D141" s="14">
        <f aca="true" t="shared" si="10" ref="D141:N141">SUM(D142:D149)</f>
        <v>0</v>
      </c>
      <c r="E141" s="14">
        <f t="shared" si="10"/>
        <v>500000</v>
      </c>
      <c r="F141" s="14">
        <f t="shared" si="10"/>
        <v>1000000</v>
      </c>
      <c r="G141" s="14">
        <f t="shared" si="10"/>
        <v>0</v>
      </c>
      <c r="H141" s="14">
        <f>SUM(H142:H149)</f>
        <v>1000000</v>
      </c>
      <c r="I141" s="14">
        <f t="shared" si="10"/>
        <v>1000000</v>
      </c>
      <c r="J141" s="14">
        <f t="shared" si="10"/>
        <v>0</v>
      </c>
      <c r="K141" s="14">
        <f t="shared" si="10"/>
        <v>1000000</v>
      </c>
      <c r="L141" s="14">
        <f t="shared" si="10"/>
        <v>1000000</v>
      </c>
      <c r="M141" s="14">
        <f t="shared" si="10"/>
        <v>0</v>
      </c>
      <c r="N141" s="14">
        <f t="shared" si="10"/>
        <v>3090000</v>
      </c>
    </row>
    <row r="142" spans="1:14" ht="12.75" customHeight="1">
      <c r="A142" s="9" t="s">
        <v>219</v>
      </c>
      <c r="B142" s="12" t="s">
        <v>220</v>
      </c>
      <c r="C142" s="22"/>
      <c r="D142" s="25"/>
      <c r="E142" s="22">
        <v>500000</v>
      </c>
      <c r="F142" s="25">
        <v>1000000</v>
      </c>
      <c r="G142" s="22"/>
      <c r="H142" s="25">
        <v>1000000</v>
      </c>
      <c r="I142" s="22">
        <v>1000000</v>
      </c>
      <c r="J142" s="25"/>
      <c r="K142" s="22">
        <v>1000000</v>
      </c>
      <c r="L142" s="25">
        <v>1000000</v>
      </c>
      <c r="M142" s="51"/>
      <c r="N142" s="41">
        <v>2000000</v>
      </c>
    </row>
    <row r="143" spans="1:14" ht="12.75" customHeight="1">
      <c r="A143" s="9" t="s">
        <v>221</v>
      </c>
      <c r="B143" s="12" t="s">
        <v>222</v>
      </c>
      <c r="C143" s="22"/>
      <c r="D143" s="25"/>
      <c r="E143" s="22"/>
      <c r="F143" s="25"/>
      <c r="G143" s="22"/>
      <c r="H143" s="25"/>
      <c r="I143" s="22"/>
      <c r="J143" s="25"/>
      <c r="K143" s="22"/>
      <c r="L143" s="25"/>
      <c r="M143" s="51"/>
      <c r="N143" s="41"/>
    </row>
    <row r="144" spans="1:14" ht="12.75" customHeight="1">
      <c r="A144" s="9" t="s">
        <v>223</v>
      </c>
      <c r="B144" s="12" t="s">
        <v>224</v>
      </c>
      <c r="C144" s="22"/>
      <c r="D144" s="25"/>
      <c r="E144" s="22"/>
      <c r="F144" s="25"/>
      <c r="G144" s="22"/>
      <c r="H144" s="25"/>
      <c r="I144" s="22"/>
      <c r="J144" s="25"/>
      <c r="K144" s="22"/>
      <c r="L144" s="25"/>
      <c r="M144" s="51"/>
      <c r="N144" s="41"/>
    </row>
    <row r="145" spans="1:14" ht="12.75" customHeight="1">
      <c r="A145" s="9" t="s">
        <v>225</v>
      </c>
      <c r="B145" s="12" t="s">
        <v>43</v>
      </c>
      <c r="C145" s="22"/>
      <c r="D145" s="25"/>
      <c r="E145" s="22"/>
      <c r="F145" s="25"/>
      <c r="G145" s="22"/>
      <c r="H145" s="25"/>
      <c r="I145" s="22"/>
      <c r="J145" s="25"/>
      <c r="K145" s="22"/>
      <c r="L145" s="25"/>
      <c r="M145" s="51"/>
      <c r="N145" s="41"/>
    </row>
    <row r="146" spans="1:14" ht="12.75" customHeight="1">
      <c r="A146" s="9" t="s">
        <v>226</v>
      </c>
      <c r="B146" s="12" t="s">
        <v>222</v>
      </c>
      <c r="C146" s="22"/>
      <c r="D146" s="25"/>
      <c r="E146" s="22"/>
      <c r="F146" s="25"/>
      <c r="G146" s="22"/>
      <c r="H146" s="25"/>
      <c r="I146" s="22"/>
      <c r="J146" s="25"/>
      <c r="K146" s="22"/>
      <c r="L146" s="25"/>
      <c r="M146" s="51"/>
      <c r="N146" s="41"/>
    </row>
    <row r="147" spans="1:14" ht="12.75" customHeight="1">
      <c r="A147" s="9" t="s">
        <v>227</v>
      </c>
      <c r="B147" s="12" t="s">
        <v>224</v>
      </c>
      <c r="C147" s="22"/>
      <c r="D147" s="25"/>
      <c r="E147" s="22"/>
      <c r="F147" s="25"/>
      <c r="G147" s="22"/>
      <c r="H147" s="25"/>
      <c r="I147" s="22"/>
      <c r="J147" s="25"/>
      <c r="K147" s="22"/>
      <c r="L147" s="25"/>
      <c r="M147" s="51"/>
      <c r="N147" s="41"/>
    </row>
    <row r="148" spans="1:14" ht="12.75" customHeight="1">
      <c r="A148" s="9" t="s">
        <v>228</v>
      </c>
      <c r="B148" s="12" t="s">
        <v>229</v>
      </c>
      <c r="C148" s="22">
        <v>350000</v>
      </c>
      <c r="D148" s="25"/>
      <c r="E148" s="22"/>
      <c r="F148" s="25"/>
      <c r="G148" s="22"/>
      <c r="H148" s="25"/>
      <c r="I148" s="22"/>
      <c r="J148" s="25"/>
      <c r="K148" s="22"/>
      <c r="L148" s="25"/>
      <c r="M148" s="51"/>
      <c r="N148" s="41">
        <v>1000000</v>
      </c>
    </row>
    <row r="149" spans="1:14" ht="12.75" customHeight="1">
      <c r="A149" s="9" t="s">
        <v>230</v>
      </c>
      <c r="B149" s="12" t="s">
        <v>231</v>
      </c>
      <c r="C149" s="22"/>
      <c r="D149" s="25"/>
      <c r="E149" s="22"/>
      <c r="F149" s="25"/>
      <c r="G149" s="22"/>
      <c r="H149" s="25"/>
      <c r="I149" s="22"/>
      <c r="J149" s="25"/>
      <c r="K149" s="22"/>
      <c r="L149" s="25"/>
      <c r="M149" s="51"/>
      <c r="N149" s="41">
        <v>90000</v>
      </c>
    </row>
    <row r="150" spans="1:14" ht="12.75" customHeight="1">
      <c r="A150" s="10" t="s">
        <v>232</v>
      </c>
      <c r="B150" s="13" t="s">
        <v>233</v>
      </c>
      <c r="C150" s="14">
        <f>SUM(C151:C166)</f>
        <v>673113</v>
      </c>
      <c r="D150" s="14">
        <f aca="true" t="shared" si="11" ref="D150:N150">SUM(D151:D166)</f>
        <v>164000</v>
      </c>
      <c r="E150" s="14">
        <f t="shared" si="11"/>
        <v>1223644</v>
      </c>
      <c r="F150" s="14">
        <f t="shared" si="11"/>
        <v>1120880</v>
      </c>
      <c r="G150" s="14">
        <f>SUM(G151:G166)</f>
        <v>2764281</v>
      </c>
      <c r="H150" s="14">
        <f>SUM(H151:H166)</f>
        <v>3918542</v>
      </c>
      <c r="I150" s="14">
        <f t="shared" si="11"/>
        <v>527934</v>
      </c>
      <c r="J150" s="14">
        <f t="shared" si="11"/>
        <v>600156</v>
      </c>
      <c r="K150" s="14">
        <f t="shared" si="11"/>
        <v>2112841</v>
      </c>
      <c r="L150" s="14">
        <f t="shared" si="11"/>
        <v>361708</v>
      </c>
      <c r="M150" s="14">
        <f t="shared" si="11"/>
        <v>2722402</v>
      </c>
      <c r="N150" s="14">
        <f t="shared" si="11"/>
        <v>19320299</v>
      </c>
    </row>
    <row r="151" spans="1:14" ht="12.75" customHeight="1">
      <c r="A151" s="9" t="s">
        <v>234</v>
      </c>
      <c r="B151" s="12" t="s">
        <v>44</v>
      </c>
      <c r="C151" s="22">
        <v>421767</v>
      </c>
      <c r="D151" s="25">
        <v>164000</v>
      </c>
      <c r="E151" s="22">
        <v>654320</v>
      </c>
      <c r="F151" s="25">
        <v>117688</v>
      </c>
      <c r="G151" s="22">
        <v>1745465</v>
      </c>
      <c r="H151" s="25">
        <v>1538773</v>
      </c>
      <c r="I151" s="22">
        <v>422284</v>
      </c>
      <c r="J151" s="25">
        <v>222060</v>
      </c>
      <c r="K151" s="22">
        <v>1919304</v>
      </c>
      <c r="L151" s="25">
        <v>266350</v>
      </c>
      <c r="M151" s="51">
        <v>948699</v>
      </c>
      <c r="N151" s="41">
        <v>5136155</v>
      </c>
    </row>
    <row r="152" spans="1:14" ht="12.75" customHeight="1">
      <c r="A152" s="9" t="s">
        <v>235</v>
      </c>
      <c r="B152" s="12" t="s">
        <v>45</v>
      </c>
      <c r="C152" s="22"/>
      <c r="D152" s="25"/>
      <c r="E152" s="22"/>
      <c r="F152" s="25">
        <v>28001</v>
      </c>
      <c r="G152" s="22"/>
      <c r="H152" s="25">
        <v>1468287</v>
      </c>
      <c r="I152" s="22">
        <v>105650</v>
      </c>
      <c r="J152" s="25"/>
      <c r="K152" s="22">
        <v>193537</v>
      </c>
      <c r="L152" s="25">
        <v>95358</v>
      </c>
      <c r="M152" s="51"/>
      <c r="N152" s="41">
        <v>2680637</v>
      </c>
    </row>
    <row r="153" spans="1:14" ht="12.75" customHeight="1">
      <c r="A153" s="9" t="s">
        <v>236</v>
      </c>
      <c r="B153" s="12" t="s">
        <v>237</v>
      </c>
      <c r="C153" s="22"/>
      <c r="D153" s="25"/>
      <c r="E153" s="22"/>
      <c r="F153" s="25"/>
      <c r="G153" s="22"/>
      <c r="H153" s="25"/>
      <c r="I153" s="22"/>
      <c r="J153" s="25"/>
      <c r="K153" s="22"/>
      <c r="L153" s="25"/>
      <c r="M153" s="51"/>
      <c r="N153" s="41"/>
    </row>
    <row r="154" spans="1:14" ht="12.75" customHeight="1">
      <c r="A154" s="9" t="s">
        <v>238</v>
      </c>
      <c r="B154" s="12" t="s">
        <v>239</v>
      </c>
      <c r="C154" s="22"/>
      <c r="D154" s="25"/>
      <c r="E154" s="22"/>
      <c r="F154" s="25"/>
      <c r="G154" s="22"/>
      <c r="H154" s="25"/>
      <c r="I154" s="22"/>
      <c r="J154" s="25"/>
      <c r="K154" s="22"/>
      <c r="L154" s="25"/>
      <c r="M154" s="51"/>
      <c r="N154" s="41"/>
    </row>
    <row r="155" spans="1:14" ht="12.75" customHeight="1">
      <c r="A155" s="9" t="s">
        <v>240</v>
      </c>
      <c r="B155" s="12" t="s">
        <v>241</v>
      </c>
      <c r="C155" s="22"/>
      <c r="D155" s="25"/>
      <c r="E155" s="22"/>
      <c r="F155" s="25"/>
      <c r="G155" s="22"/>
      <c r="H155" s="25"/>
      <c r="I155" s="22"/>
      <c r="J155" s="25"/>
      <c r="K155" s="22"/>
      <c r="L155" s="25"/>
      <c r="M155" s="51"/>
      <c r="N155" s="41"/>
    </row>
    <row r="156" spans="1:14" ht="12.75" customHeight="1">
      <c r="A156" s="9" t="s">
        <v>242</v>
      </c>
      <c r="B156" s="12" t="s">
        <v>243</v>
      </c>
      <c r="C156" s="22"/>
      <c r="D156" s="25"/>
      <c r="E156" s="22"/>
      <c r="F156" s="25"/>
      <c r="G156" s="22"/>
      <c r="H156" s="25"/>
      <c r="I156" s="22"/>
      <c r="J156" s="25"/>
      <c r="K156" s="22"/>
      <c r="L156" s="25"/>
      <c r="M156" s="51"/>
      <c r="N156" s="41"/>
    </row>
    <row r="157" spans="1:14" ht="12.75" customHeight="1">
      <c r="A157" s="9" t="s">
        <v>244</v>
      </c>
      <c r="B157" s="12" t="s">
        <v>46</v>
      </c>
      <c r="C157" s="22"/>
      <c r="D157" s="25"/>
      <c r="E157" s="22"/>
      <c r="F157" s="25">
        <v>615145</v>
      </c>
      <c r="G157" s="22">
        <v>231009</v>
      </c>
      <c r="H157" s="25">
        <v>55449</v>
      </c>
      <c r="I157" s="22"/>
      <c r="J157" s="25"/>
      <c r="K157" s="22"/>
      <c r="L157" s="25"/>
      <c r="M157" s="51"/>
      <c r="N157" s="41">
        <v>1047860</v>
      </c>
    </row>
    <row r="158" spans="1:14" ht="12.75" customHeight="1">
      <c r="A158" s="9" t="s">
        <v>245</v>
      </c>
      <c r="B158" s="12" t="s">
        <v>246</v>
      </c>
      <c r="C158" s="22"/>
      <c r="D158" s="25"/>
      <c r="E158" s="22"/>
      <c r="F158" s="25"/>
      <c r="G158" s="22"/>
      <c r="H158" s="25"/>
      <c r="I158" s="22"/>
      <c r="J158" s="25"/>
      <c r="K158" s="22"/>
      <c r="L158" s="25"/>
      <c r="M158" s="51"/>
      <c r="N158" s="41"/>
    </row>
    <row r="159" spans="1:14" ht="12.75" customHeight="1">
      <c r="A159" s="9" t="s">
        <v>247</v>
      </c>
      <c r="B159" s="12" t="s">
        <v>47</v>
      </c>
      <c r="C159" s="22"/>
      <c r="D159" s="25"/>
      <c r="E159" s="22"/>
      <c r="F159" s="25">
        <v>247546</v>
      </c>
      <c r="G159" s="22">
        <v>775847</v>
      </c>
      <c r="H159" s="25">
        <v>856033</v>
      </c>
      <c r="I159" s="22"/>
      <c r="J159" s="25">
        <v>30856</v>
      </c>
      <c r="K159" s="22"/>
      <c r="L159" s="25"/>
      <c r="M159" s="51">
        <v>1725703</v>
      </c>
      <c r="N159" s="41">
        <v>1806032</v>
      </c>
    </row>
    <row r="160" spans="1:14" ht="12.75" customHeight="1">
      <c r="A160" s="9" t="s">
        <v>248</v>
      </c>
      <c r="B160" s="12" t="s">
        <v>48</v>
      </c>
      <c r="C160" s="22">
        <v>251346</v>
      </c>
      <c r="D160" s="25"/>
      <c r="E160" s="22">
        <v>569324</v>
      </c>
      <c r="F160" s="25"/>
      <c r="G160" s="22"/>
      <c r="H160" s="25"/>
      <c r="I160" s="22"/>
      <c r="J160" s="25">
        <v>347240</v>
      </c>
      <c r="K160" s="22"/>
      <c r="L160" s="25"/>
      <c r="M160" s="51"/>
      <c r="N160" s="41">
        <v>1266416</v>
      </c>
    </row>
    <row r="161" spans="1:14" ht="12.75" customHeight="1">
      <c r="A161" s="9" t="s">
        <v>249</v>
      </c>
      <c r="B161" s="12" t="s">
        <v>250</v>
      </c>
      <c r="C161" s="22"/>
      <c r="D161" s="25"/>
      <c r="E161" s="22"/>
      <c r="F161" s="25">
        <v>112500</v>
      </c>
      <c r="G161" s="22"/>
      <c r="H161" s="25"/>
      <c r="I161" s="22"/>
      <c r="J161" s="25"/>
      <c r="K161" s="22"/>
      <c r="L161" s="25"/>
      <c r="M161" s="51"/>
      <c r="N161" s="41"/>
    </row>
    <row r="162" spans="1:14" ht="12.75" customHeight="1">
      <c r="A162" s="9" t="s">
        <v>251</v>
      </c>
      <c r="B162" s="12" t="s">
        <v>49</v>
      </c>
      <c r="C162" s="22"/>
      <c r="D162" s="25"/>
      <c r="E162" s="22"/>
      <c r="F162" s="25"/>
      <c r="G162" s="22">
        <v>11960</v>
      </c>
      <c r="H162" s="25"/>
      <c r="I162" s="22"/>
      <c r="J162" s="25"/>
      <c r="K162" s="22"/>
      <c r="L162" s="25"/>
      <c r="M162" s="51"/>
      <c r="N162" s="41">
        <v>7383199</v>
      </c>
    </row>
    <row r="163" spans="1:14" ht="12.75" customHeight="1">
      <c r="A163" s="9" t="s">
        <v>252</v>
      </c>
      <c r="B163" s="12" t="s">
        <v>253</v>
      </c>
      <c r="C163" s="22"/>
      <c r="D163" s="25"/>
      <c r="E163" s="22"/>
      <c r="F163" s="25"/>
      <c r="G163" s="22"/>
      <c r="H163" s="25"/>
      <c r="I163" s="22"/>
      <c r="J163" s="25"/>
      <c r="K163" s="22"/>
      <c r="L163" s="25"/>
      <c r="M163" s="51"/>
      <c r="N163" s="41"/>
    </row>
    <row r="164" spans="1:14" ht="12.75" customHeight="1">
      <c r="A164" s="9" t="s">
        <v>254</v>
      </c>
      <c r="B164" s="12" t="s">
        <v>255</v>
      </c>
      <c r="C164" s="22"/>
      <c r="D164" s="25"/>
      <c r="E164" s="22"/>
      <c r="F164" s="25"/>
      <c r="G164" s="22"/>
      <c r="H164" s="25"/>
      <c r="I164" s="22"/>
      <c r="J164" s="25"/>
      <c r="K164" s="22"/>
      <c r="L164" s="25"/>
      <c r="M164" s="51"/>
      <c r="N164" s="41"/>
    </row>
    <row r="165" spans="1:14" ht="12.75" customHeight="1">
      <c r="A165" s="9" t="s">
        <v>256</v>
      </c>
      <c r="B165" s="12" t="s">
        <v>257</v>
      </c>
      <c r="C165" s="22"/>
      <c r="D165" s="25"/>
      <c r="E165" s="22"/>
      <c r="F165" s="25"/>
      <c r="G165" s="22"/>
      <c r="H165" s="25"/>
      <c r="I165" s="22"/>
      <c r="J165" s="25"/>
      <c r="K165" s="22"/>
      <c r="L165" s="25"/>
      <c r="M165" s="51"/>
      <c r="N165" s="41"/>
    </row>
    <row r="166" spans="1:14" ht="12.75" customHeight="1">
      <c r="A166" s="9" t="s">
        <v>258</v>
      </c>
      <c r="B166" s="12" t="s">
        <v>1</v>
      </c>
      <c r="C166" s="22"/>
      <c r="D166" s="25"/>
      <c r="E166" s="22"/>
      <c r="F166" s="25"/>
      <c r="G166" s="22"/>
      <c r="H166" s="25"/>
      <c r="I166" s="22"/>
      <c r="J166" s="25"/>
      <c r="K166" s="22"/>
      <c r="L166" s="25"/>
      <c r="M166" s="51">
        <v>48000</v>
      </c>
      <c r="N166" s="41"/>
    </row>
    <row r="167" spans="1:14" ht="12.75" customHeight="1">
      <c r="A167" s="10" t="s">
        <v>259</v>
      </c>
      <c r="B167" s="13" t="s">
        <v>260</v>
      </c>
      <c r="C167" s="14">
        <f aca="true" t="shared" si="12" ref="C167:H167">SUM(C168:C176)</f>
        <v>0</v>
      </c>
      <c r="D167" s="14">
        <f t="shared" si="12"/>
        <v>3938826</v>
      </c>
      <c r="E167" s="14">
        <f t="shared" si="12"/>
        <v>89679</v>
      </c>
      <c r="F167" s="14">
        <f t="shared" si="12"/>
        <v>5124927</v>
      </c>
      <c r="G167" s="14">
        <f t="shared" si="12"/>
        <v>5234942</v>
      </c>
      <c r="H167" s="14">
        <f t="shared" si="12"/>
        <v>4392769</v>
      </c>
      <c r="I167" s="14">
        <f aca="true" t="shared" si="13" ref="I167:N167">SUM(I168:I176)</f>
        <v>3983112</v>
      </c>
      <c r="J167" s="14">
        <f t="shared" si="13"/>
        <v>3401955</v>
      </c>
      <c r="K167" s="14">
        <f t="shared" si="13"/>
        <v>4443437</v>
      </c>
      <c r="L167" s="14">
        <f t="shared" si="13"/>
        <v>3265542</v>
      </c>
      <c r="M167" s="14">
        <f t="shared" si="13"/>
        <v>3434241</v>
      </c>
      <c r="N167" s="14">
        <f t="shared" si="13"/>
        <v>5355217</v>
      </c>
    </row>
    <row r="168" spans="1:14" ht="12.75" customHeight="1">
      <c r="A168" s="9" t="s">
        <v>261</v>
      </c>
      <c r="B168" s="12" t="s">
        <v>50</v>
      </c>
      <c r="C168" s="22"/>
      <c r="D168" s="25">
        <v>2604247</v>
      </c>
      <c r="E168" s="22"/>
      <c r="F168" s="25">
        <v>2154355</v>
      </c>
      <c r="G168" s="22">
        <v>2888553</v>
      </c>
      <c r="H168" s="25">
        <v>2480235</v>
      </c>
      <c r="I168" s="22">
        <v>2492665</v>
      </c>
      <c r="J168" s="25">
        <v>2376221</v>
      </c>
      <c r="K168" s="22">
        <v>3023780</v>
      </c>
      <c r="L168" s="25">
        <v>1949659</v>
      </c>
      <c r="M168" s="51">
        <v>1549887</v>
      </c>
      <c r="N168" s="41">
        <v>1792501</v>
      </c>
    </row>
    <row r="169" spans="1:14" ht="12.75" customHeight="1">
      <c r="A169" s="9" t="s">
        <v>262</v>
      </c>
      <c r="B169" s="12" t="s">
        <v>51</v>
      </c>
      <c r="C169" s="22"/>
      <c r="D169" s="25">
        <v>452808</v>
      </c>
      <c r="E169" s="22">
        <v>33050</v>
      </c>
      <c r="F169" s="25">
        <v>2295339</v>
      </c>
      <c r="G169" s="22">
        <v>1555998</v>
      </c>
      <c r="H169" s="25">
        <v>1060618</v>
      </c>
      <c r="I169" s="22">
        <v>868762</v>
      </c>
      <c r="J169" s="25">
        <v>513680</v>
      </c>
      <c r="K169" s="22">
        <v>625754</v>
      </c>
      <c r="L169" s="25">
        <v>745326</v>
      </c>
      <c r="M169" s="51">
        <v>1034944</v>
      </c>
      <c r="N169" s="41">
        <v>1307335</v>
      </c>
    </row>
    <row r="170" spans="1:14" ht="12.75" customHeight="1">
      <c r="A170" s="9" t="s">
        <v>263</v>
      </c>
      <c r="B170" s="12" t="s">
        <v>264</v>
      </c>
      <c r="C170" s="22"/>
      <c r="D170" s="25">
        <v>646828</v>
      </c>
      <c r="E170" s="22"/>
      <c r="F170" s="25"/>
      <c r="G170" s="22"/>
      <c r="H170" s="25"/>
      <c r="I170" s="22"/>
      <c r="J170" s="25"/>
      <c r="K170" s="22">
        <v>134517</v>
      </c>
      <c r="L170" s="25">
        <v>77499</v>
      </c>
      <c r="M170" s="51"/>
      <c r="N170" s="41">
        <v>1420454</v>
      </c>
    </row>
    <row r="171" spans="1:14" ht="12.75" customHeight="1">
      <c r="A171" s="9" t="s">
        <v>265</v>
      </c>
      <c r="B171" s="12" t="s">
        <v>52</v>
      </c>
      <c r="C171" s="22"/>
      <c r="D171" s="25"/>
      <c r="E171" s="22"/>
      <c r="F171" s="25"/>
      <c r="G171" s="22"/>
      <c r="H171" s="25"/>
      <c r="I171" s="22"/>
      <c r="J171" s="25"/>
      <c r="K171" s="22">
        <v>21375</v>
      </c>
      <c r="L171" s="25"/>
      <c r="M171" s="51"/>
      <c r="N171" s="41"/>
    </row>
    <row r="172" spans="1:14" ht="12.75" customHeight="1">
      <c r="A172" s="9" t="s">
        <v>266</v>
      </c>
      <c r="B172" s="12" t="s">
        <v>53</v>
      </c>
      <c r="C172" s="22"/>
      <c r="D172" s="25">
        <v>40261</v>
      </c>
      <c r="E172" s="22">
        <v>56629</v>
      </c>
      <c r="F172" s="25">
        <v>570424</v>
      </c>
      <c r="G172" s="22">
        <v>481991</v>
      </c>
      <c r="H172" s="25">
        <v>447920</v>
      </c>
      <c r="I172" s="22">
        <v>443888</v>
      </c>
      <c r="J172" s="25">
        <v>448134</v>
      </c>
      <c r="K172" s="22">
        <v>463971</v>
      </c>
      <c r="L172" s="25">
        <v>426558</v>
      </c>
      <c r="M172" s="51">
        <v>449893</v>
      </c>
      <c r="N172" s="41">
        <v>630024</v>
      </c>
    </row>
    <row r="173" spans="1:14" ht="12.75" customHeight="1">
      <c r="A173" s="9" t="s">
        <v>267</v>
      </c>
      <c r="B173" s="12" t="s">
        <v>54</v>
      </c>
      <c r="C173" s="22"/>
      <c r="D173" s="25">
        <v>20041</v>
      </c>
      <c r="E173" s="22"/>
      <c r="F173" s="25"/>
      <c r="G173" s="22">
        <v>55370</v>
      </c>
      <c r="H173" s="25">
        <v>71739</v>
      </c>
      <c r="I173" s="22">
        <v>109726</v>
      </c>
      <c r="J173" s="25"/>
      <c r="K173" s="22">
        <v>26885</v>
      </c>
      <c r="L173" s="25"/>
      <c r="M173" s="51">
        <v>83255</v>
      </c>
      <c r="N173" s="41">
        <v>20000</v>
      </c>
    </row>
    <row r="174" spans="1:14" ht="12.75" customHeight="1">
      <c r="A174" s="9" t="s">
        <v>268</v>
      </c>
      <c r="B174" s="12" t="s">
        <v>55</v>
      </c>
      <c r="C174" s="22"/>
      <c r="D174" s="25">
        <v>174641</v>
      </c>
      <c r="E174" s="22"/>
      <c r="F174" s="25">
        <v>104809</v>
      </c>
      <c r="G174" s="22">
        <v>253030</v>
      </c>
      <c r="H174" s="25">
        <v>332257</v>
      </c>
      <c r="I174" s="22">
        <v>68071</v>
      </c>
      <c r="J174" s="25">
        <v>63920</v>
      </c>
      <c r="K174" s="22">
        <v>147155</v>
      </c>
      <c r="L174" s="25">
        <v>66500</v>
      </c>
      <c r="M174" s="51">
        <v>316262</v>
      </c>
      <c r="N174" s="41">
        <v>184903</v>
      </c>
    </row>
    <row r="175" spans="1:14" ht="12.75" customHeight="1">
      <c r="A175" s="9" t="s">
        <v>269</v>
      </c>
      <c r="B175" s="12" t="s">
        <v>270</v>
      </c>
      <c r="C175" s="22"/>
      <c r="D175" s="25"/>
      <c r="E175" s="22"/>
      <c r="F175" s="25"/>
      <c r="G175" s="22"/>
      <c r="H175" s="25"/>
      <c r="I175" s="22"/>
      <c r="J175" s="25"/>
      <c r="K175" s="22"/>
      <c r="L175" s="25"/>
      <c r="M175" s="51"/>
      <c r="N175" s="41"/>
    </row>
    <row r="176" spans="1:14" ht="12.75" customHeight="1">
      <c r="A176" s="9" t="s">
        <v>271</v>
      </c>
      <c r="B176" s="12" t="s">
        <v>1</v>
      </c>
      <c r="C176" s="22"/>
      <c r="D176" s="25"/>
      <c r="E176" s="22"/>
      <c r="F176" s="25"/>
      <c r="G176" s="22"/>
      <c r="H176" s="25"/>
      <c r="I176" s="22"/>
      <c r="J176" s="25"/>
      <c r="K176" s="22"/>
      <c r="L176" s="25"/>
      <c r="M176" s="51"/>
      <c r="N176" s="41"/>
    </row>
    <row r="177" spans="1:14" ht="12.75" customHeight="1">
      <c r="A177" s="10" t="s">
        <v>272</v>
      </c>
      <c r="B177" s="13" t="s">
        <v>273</v>
      </c>
      <c r="C177" s="14">
        <f>SUM(C178:C185)</f>
        <v>2023000</v>
      </c>
      <c r="D177" s="14">
        <f aca="true" t="shared" si="14" ref="D177:N177">SUM(D178:D185)</f>
        <v>0</v>
      </c>
      <c r="E177" s="14">
        <f t="shared" si="14"/>
        <v>95200</v>
      </c>
      <c r="F177" s="14">
        <f t="shared" si="14"/>
        <v>873800</v>
      </c>
      <c r="G177" s="14">
        <f>SUM(G178:G185)</f>
        <v>0</v>
      </c>
      <c r="H177" s="14">
        <f>SUM(H178:H185)</f>
        <v>364610</v>
      </c>
      <c r="I177" s="14">
        <f t="shared" si="14"/>
        <v>0</v>
      </c>
      <c r="J177" s="14">
        <f t="shared" si="14"/>
        <v>2145599</v>
      </c>
      <c r="K177" s="14">
        <f t="shared" si="14"/>
        <v>302653</v>
      </c>
      <c r="L177" s="14">
        <f t="shared" si="14"/>
        <v>2601811</v>
      </c>
      <c r="M177" s="14">
        <f t="shared" si="14"/>
        <v>0</v>
      </c>
      <c r="N177" s="14">
        <f t="shared" si="14"/>
        <v>6012815</v>
      </c>
    </row>
    <row r="178" spans="1:14" ht="12.75" customHeight="1">
      <c r="A178" s="9" t="s">
        <v>274</v>
      </c>
      <c r="B178" s="12" t="s">
        <v>275</v>
      </c>
      <c r="C178" s="22">
        <v>2023000</v>
      </c>
      <c r="D178" s="25"/>
      <c r="E178" s="22"/>
      <c r="F178" s="25"/>
      <c r="G178" s="22"/>
      <c r="H178" s="25">
        <v>223000</v>
      </c>
      <c r="I178" s="22"/>
      <c r="J178" s="25">
        <v>2145599</v>
      </c>
      <c r="K178" s="22">
        <v>302653</v>
      </c>
      <c r="L178" s="25"/>
      <c r="M178" s="51"/>
      <c r="N178" s="41">
        <v>4158713</v>
      </c>
    </row>
    <row r="179" spans="1:14" ht="12.75" customHeight="1">
      <c r="A179" s="9" t="s">
        <v>276</v>
      </c>
      <c r="B179" s="12" t="s">
        <v>277</v>
      </c>
      <c r="C179" s="22"/>
      <c r="D179" s="25"/>
      <c r="E179" s="22"/>
      <c r="F179" s="25">
        <v>873800</v>
      </c>
      <c r="G179" s="22"/>
      <c r="H179" s="25"/>
      <c r="I179" s="22"/>
      <c r="J179" s="25"/>
      <c r="K179" s="22"/>
      <c r="L179" s="25">
        <v>1913500</v>
      </c>
      <c r="M179" s="51"/>
      <c r="N179" s="41">
        <v>1133900</v>
      </c>
    </row>
    <row r="180" spans="1:14" ht="12.75" customHeight="1">
      <c r="A180" s="9" t="s">
        <v>278</v>
      </c>
      <c r="B180" s="12" t="s">
        <v>279</v>
      </c>
      <c r="C180" s="22"/>
      <c r="D180" s="25"/>
      <c r="E180" s="22"/>
      <c r="F180" s="25"/>
      <c r="G180" s="22"/>
      <c r="H180" s="25"/>
      <c r="I180" s="22"/>
      <c r="J180" s="25"/>
      <c r="K180" s="22"/>
      <c r="L180" s="25"/>
      <c r="M180" s="51"/>
      <c r="N180" s="41"/>
    </row>
    <row r="181" spans="1:14" ht="12.75" customHeight="1">
      <c r="A181" s="9" t="s">
        <v>280</v>
      </c>
      <c r="B181" s="12" t="s">
        <v>281</v>
      </c>
      <c r="C181" s="22"/>
      <c r="D181" s="25"/>
      <c r="E181" s="22">
        <v>95200</v>
      </c>
      <c r="F181" s="25"/>
      <c r="G181" s="22"/>
      <c r="H181" s="25">
        <v>141610</v>
      </c>
      <c r="I181" s="22"/>
      <c r="J181" s="25"/>
      <c r="K181" s="22"/>
      <c r="L181" s="25">
        <v>482000</v>
      </c>
      <c r="M181" s="51"/>
      <c r="N181" s="41">
        <v>559402</v>
      </c>
    </row>
    <row r="182" spans="1:14" ht="12.75" customHeight="1">
      <c r="A182" s="9" t="s">
        <v>282</v>
      </c>
      <c r="B182" s="12" t="s">
        <v>283</v>
      </c>
      <c r="C182" s="22"/>
      <c r="D182" s="25"/>
      <c r="E182" s="22"/>
      <c r="F182" s="25"/>
      <c r="G182" s="22"/>
      <c r="H182" s="25"/>
      <c r="I182" s="22"/>
      <c r="J182" s="25"/>
      <c r="K182" s="22"/>
      <c r="L182" s="25"/>
      <c r="M182" s="51"/>
      <c r="N182" s="41"/>
    </row>
    <row r="183" spans="1:14" ht="12.75" customHeight="1">
      <c r="A183" s="9" t="s">
        <v>284</v>
      </c>
      <c r="B183" s="12" t="s">
        <v>285</v>
      </c>
      <c r="C183" s="22"/>
      <c r="D183" s="25"/>
      <c r="E183" s="22"/>
      <c r="F183" s="25"/>
      <c r="G183" s="22"/>
      <c r="H183" s="25"/>
      <c r="I183" s="22"/>
      <c r="J183" s="25"/>
      <c r="K183" s="22"/>
      <c r="L183" s="25"/>
      <c r="M183" s="51"/>
      <c r="N183" s="41">
        <v>160800</v>
      </c>
    </row>
    <row r="184" spans="1:14" ht="12.75" customHeight="1">
      <c r="A184" s="9" t="s">
        <v>286</v>
      </c>
      <c r="B184" s="12" t="s">
        <v>287</v>
      </c>
      <c r="C184" s="22"/>
      <c r="D184" s="25"/>
      <c r="E184" s="22"/>
      <c r="F184" s="25"/>
      <c r="G184" s="22"/>
      <c r="H184" s="25"/>
      <c r="I184" s="22"/>
      <c r="J184" s="25"/>
      <c r="K184" s="22"/>
      <c r="L184" s="25"/>
      <c r="M184" s="51"/>
      <c r="N184" s="41"/>
    </row>
    <row r="185" spans="1:14" ht="12.75" customHeight="1">
      <c r="A185" s="9" t="s">
        <v>288</v>
      </c>
      <c r="B185" s="12" t="s">
        <v>1</v>
      </c>
      <c r="C185" s="22"/>
      <c r="D185" s="25"/>
      <c r="E185" s="22"/>
      <c r="F185" s="25"/>
      <c r="G185" s="22"/>
      <c r="H185" s="25"/>
      <c r="I185" s="22"/>
      <c r="J185" s="25"/>
      <c r="K185" s="22"/>
      <c r="L185" s="25">
        <v>206311</v>
      </c>
      <c r="M185" s="51"/>
      <c r="N185" s="41"/>
    </row>
    <row r="186" spans="1:14" ht="12.75" customHeight="1">
      <c r="A186" s="10" t="s">
        <v>289</v>
      </c>
      <c r="B186" s="13" t="s">
        <v>290</v>
      </c>
      <c r="C186" s="14">
        <f>SUM(C187:C189)</f>
        <v>0</v>
      </c>
      <c r="D186" s="14">
        <f aca="true" t="shared" si="15" ref="D186:N186">SUM(D187:D189)</f>
        <v>0</v>
      </c>
      <c r="E186" s="14">
        <f t="shared" si="15"/>
        <v>0</v>
      </c>
      <c r="F186" s="14">
        <f t="shared" si="15"/>
        <v>0</v>
      </c>
      <c r="G186" s="14">
        <f t="shared" si="15"/>
        <v>0</v>
      </c>
      <c r="H186" s="14">
        <f t="shared" si="15"/>
        <v>0</v>
      </c>
      <c r="I186" s="14">
        <f t="shared" si="15"/>
        <v>0</v>
      </c>
      <c r="J186" s="14">
        <f t="shared" si="15"/>
        <v>0</v>
      </c>
      <c r="K186" s="14">
        <f t="shared" si="15"/>
        <v>0</v>
      </c>
      <c r="L186" s="14">
        <f t="shared" si="15"/>
        <v>0</v>
      </c>
      <c r="M186" s="14">
        <f t="shared" si="15"/>
        <v>0</v>
      </c>
      <c r="N186" s="14">
        <f t="shared" si="15"/>
        <v>0</v>
      </c>
    </row>
    <row r="187" spans="1:14" ht="12.75" customHeight="1">
      <c r="A187" s="9" t="s">
        <v>291</v>
      </c>
      <c r="B187" s="12" t="s">
        <v>292</v>
      </c>
      <c r="C187" s="22"/>
      <c r="D187" s="25"/>
      <c r="E187" s="22"/>
      <c r="F187" s="25"/>
      <c r="G187" s="22"/>
      <c r="H187" s="25"/>
      <c r="I187" s="22"/>
      <c r="J187" s="25"/>
      <c r="K187" s="22"/>
      <c r="L187" s="25"/>
      <c r="M187" s="51"/>
      <c r="N187" s="41"/>
    </row>
    <row r="188" spans="1:14" ht="12.75" customHeight="1">
      <c r="A188" s="9" t="s">
        <v>293</v>
      </c>
      <c r="B188" s="12" t="s">
        <v>56</v>
      </c>
      <c r="C188" s="22"/>
      <c r="D188" s="25"/>
      <c r="E188" s="22"/>
      <c r="F188" s="25"/>
      <c r="G188" s="22"/>
      <c r="H188" s="25"/>
      <c r="I188" s="22"/>
      <c r="J188" s="25"/>
      <c r="K188" s="22"/>
      <c r="L188" s="25"/>
      <c r="M188" s="51"/>
      <c r="N188" s="41"/>
    </row>
    <row r="189" spans="1:14" ht="12.75" customHeight="1">
      <c r="A189" s="9" t="s">
        <v>294</v>
      </c>
      <c r="B189" s="12" t="s">
        <v>1</v>
      </c>
      <c r="C189" s="22"/>
      <c r="D189" s="25"/>
      <c r="E189" s="22"/>
      <c r="F189" s="25"/>
      <c r="G189" s="22"/>
      <c r="H189" s="25"/>
      <c r="I189" s="22"/>
      <c r="J189" s="25"/>
      <c r="K189" s="22"/>
      <c r="L189" s="25"/>
      <c r="M189" s="51"/>
      <c r="N189" s="41"/>
    </row>
    <row r="190" spans="1:14" ht="12.75" customHeight="1">
      <c r="A190" s="10" t="s">
        <v>295</v>
      </c>
      <c r="B190" s="13" t="s">
        <v>296</v>
      </c>
      <c r="C190" s="14">
        <f>SUM(C191:C201)</f>
        <v>0</v>
      </c>
      <c r="D190" s="14">
        <f aca="true" t="shared" si="16" ref="D190:N190">SUM(D191:D201)</f>
        <v>0</v>
      </c>
      <c r="E190" s="14">
        <f t="shared" si="16"/>
        <v>171043</v>
      </c>
      <c r="F190" s="14">
        <f t="shared" si="16"/>
        <v>570310</v>
      </c>
      <c r="G190" s="14">
        <f>SUM(G191:G201)</f>
        <v>167016</v>
      </c>
      <c r="H190" s="14">
        <f>SUM(H191:H201)</f>
        <v>129781</v>
      </c>
      <c r="I190" s="14">
        <f t="shared" si="16"/>
        <v>193328</v>
      </c>
      <c r="J190" s="14">
        <f t="shared" si="16"/>
        <v>48550</v>
      </c>
      <c r="K190" s="14">
        <f t="shared" si="16"/>
        <v>130597</v>
      </c>
      <c r="L190" s="14">
        <f t="shared" si="16"/>
        <v>526956</v>
      </c>
      <c r="M190" s="14">
        <f t="shared" si="16"/>
        <v>0</v>
      </c>
      <c r="N190" s="14">
        <f t="shared" si="16"/>
        <v>4110981</v>
      </c>
    </row>
    <row r="191" spans="1:14" ht="12.75" customHeight="1">
      <c r="A191" s="9" t="s">
        <v>297</v>
      </c>
      <c r="B191" s="12" t="s">
        <v>57</v>
      </c>
      <c r="C191" s="22"/>
      <c r="D191" s="25"/>
      <c r="E191" s="22"/>
      <c r="F191" s="25"/>
      <c r="G191" s="22"/>
      <c r="H191" s="25"/>
      <c r="I191" s="22"/>
      <c r="J191" s="25"/>
      <c r="K191" s="22"/>
      <c r="L191" s="25"/>
      <c r="M191" s="51"/>
      <c r="N191" s="41"/>
    </row>
    <row r="192" spans="1:14" ht="12.75" customHeight="1">
      <c r="A192" s="9" t="s">
        <v>298</v>
      </c>
      <c r="B192" s="12" t="s">
        <v>58</v>
      </c>
      <c r="C192" s="22"/>
      <c r="D192" s="25"/>
      <c r="E192" s="22"/>
      <c r="F192" s="25">
        <v>570310</v>
      </c>
      <c r="G192" s="22">
        <v>129222</v>
      </c>
      <c r="H192" s="25">
        <v>129781</v>
      </c>
      <c r="I192" s="22">
        <v>193328</v>
      </c>
      <c r="J192" s="25"/>
      <c r="K192" s="22">
        <v>130597</v>
      </c>
      <c r="L192" s="25">
        <v>280486</v>
      </c>
      <c r="M192" s="51"/>
      <c r="N192" s="41">
        <v>279641</v>
      </c>
    </row>
    <row r="193" spans="1:14" ht="12.75" customHeight="1">
      <c r="A193" s="9" t="s">
        <v>299</v>
      </c>
      <c r="B193" s="12" t="s">
        <v>59</v>
      </c>
      <c r="C193" s="22"/>
      <c r="D193" s="25"/>
      <c r="E193" s="22"/>
      <c r="F193" s="25"/>
      <c r="G193" s="22"/>
      <c r="H193" s="25"/>
      <c r="I193" s="22"/>
      <c r="J193" s="25"/>
      <c r="K193" s="22"/>
      <c r="L193" s="25"/>
      <c r="M193" s="51"/>
      <c r="N193" s="41"/>
    </row>
    <row r="194" spans="1:14" ht="12.75" customHeight="1">
      <c r="A194" s="9" t="s">
        <v>300</v>
      </c>
      <c r="B194" s="12" t="s">
        <v>60</v>
      </c>
      <c r="C194" s="22"/>
      <c r="D194" s="25"/>
      <c r="E194" s="22"/>
      <c r="F194" s="25"/>
      <c r="G194" s="22"/>
      <c r="H194" s="25"/>
      <c r="I194" s="22"/>
      <c r="J194" s="25"/>
      <c r="K194" s="22"/>
      <c r="L194" s="25"/>
      <c r="M194" s="51"/>
      <c r="N194" s="41"/>
    </row>
    <row r="195" spans="1:14" ht="12.75" customHeight="1">
      <c r="A195" s="9" t="s">
        <v>301</v>
      </c>
      <c r="B195" s="12" t="s">
        <v>302</v>
      </c>
      <c r="C195" s="22"/>
      <c r="D195" s="25"/>
      <c r="E195" s="22"/>
      <c r="F195" s="25"/>
      <c r="G195" s="22"/>
      <c r="H195" s="25"/>
      <c r="I195" s="22"/>
      <c r="J195" s="25"/>
      <c r="K195" s="22"/>
      <c r="L195" s="25"/>
      <c r="M195" s="51"/>
      <c r="N195" s="41"/>
    </row>
    <row r="196" spans="1:14" ht="12.75" customHeight="1">
      <c r="A196" s="9" t="s">
        <v>303</v>
      </c>
      <c r="B196" s="12" t="s">
        <v>304</v>
      </c>
      <c r="C196" s="22"/>
      <c r="D196" s="25"/>
      <c r="E196" s="22"/>
      <c r="F196" s="25"/>
      <c r="G196" s="22"/>
      <c r="H196" s="25"/>
      <c r="I196" s="22"/>
      <c r="J196" s="25"/>
      <c r="K196" s="22"/>
      <c r="L196" s="25"/>
      <c r="M196" s="51"/>
      <c r="N196" s="41"/>
    </row>
    <row r="197" spans="1:14" ht="12.75" customHeight="1">
      <c r="A197" s="9" t="s">
        <v>305</v>
      </c>
      <c r="B197" s="12" t="s">
        <v>61</v>
      </c>
      <c r="C197" s="22"/>
      <c r="D197" s="25"/>
      <c r="E197" s="22">
        <v>171043</v>
      </c>
      <c r="F197" s="25"/>
      <c r="G197" s="22">
        <v>37794</v>
      </c>
      <c r="H197" s="25"/>
      <c r="I197" s="22"/>
      <c r="J197" s="25">
        <v>48550</v>
      </c>
      <c r="K197" s="22"/>
      <c r="L197" s="25">
        <v>246470</v>
      </c>
      <c r="M197" s="51"/>
      <c r="N197" s="41">
        <v>3831340</v>
      </c>
    </row>
    <row r="198" spans="1:14" ht="12.75" customHeight="1">
      <c r="A198" s="9" t="s">
        <v>306</v>
      </c>
      <c r="B198" s="12" t="s">
        <v>307</v>
      </c>
      <c r="C198" s="22"/>
      <c r="D198" s="25"/>
      <c r="E198" s="22"/>
      <c r="F198" s="25"/>
      <c r="G198" s="22"/>
      <c r="H198" s="25"/>
      <c r="I198" s="22"/>
      <c r="J198" s="25"/>
      <c r="K198" s="22"/>
      <c r="L198" s="25"/>
      <c r="M198" s="51"/>
      <c r="N198" s="41"/>
    </row>
    <row r="199" spans="1:14" ht="12.75" customHeight="1">
      <c r="A199" s="9" t="s">
        <v>308</v>
      </c>
      <c r="B199" s="12" t="s">
        <v>309</v>
      </c>
      <c r="C199" s="22"/>
      <c r="D199" s="25"/>
      <c r="E199" s="22"/>
      <c r="F199" s="25"/>
      <c r="G199" s="22"/>
      <c r="H199" s="25"/>
      <c r="I199" s="22"/>
      <c r="J199" s="25"/>
      <c r="K199" s="22"/>
      <c r="L199" s="25"/>
      <c r="M199" s="51"/>
      <c r="N199" s="41"/>
    </row>
    <row r="200" spans="1:14" ht="12.75" customHeight="1">
      <c r="A200" s="9" t="s">
        <v>310</v>
      </c>
      <c r="B200" s="12" t="s">
        <v>311</v>
      </c>
      <c r="C200" s="22"/>
      <c r="D200" s="25"/>
      <c r="E200" s="22"/>
      <c r="F200" s="25"/>
      <c r="G200" s="22"/>
      <c r="H200" s="25"/>
      <c r="I200" s="22"/>
      <c r="J200" s="25"/>
      <c r="K200" s="22"/>
      <c r="L200" s="25"/>
      <c r="M200" s="51"/>
      <c r="N200" s="41"/>
    </row>
    <row r="201" spans="1:14" ht="12.75" customHeight="1">
      <c r="A201" s="9" t="s">
        <v>312</v>
      </c>
      <c r="B201" s="12" t="s">
        <v>1</v>
      </c>
      <c r="C201" s="22"/>
      <c r="D201" s="25"/>
      <c r="E201" s="22"/>
      <c r="F201" s="25"/>
      <c r="G201" s="22"/>
      <c r="H201" s="25"/>
      <c r="I201" s="22"/>
      <c r="J201" s="25"/>
      <c r="K201" s="22"/>
      <c r="L201" s="25"/>
      <c r="M201" s="51"/>
      <c r="N201" s="41"/>
    </row>
    <row r="202" spans="1:14" ht="12.75" customHeight="1">
      <c r="A202" s="10" t="s">
        <v>313</v>
      </c>
      <c r="B202" s="13" t="s">
        <v>314</v>
      </c>
      <c r="C202" s="14">
        <f>SUM(C203:C209)</f>
        <v>0</v>
      </c>
      <c r="D202" s="14">
        <f aca="true" t="shared" si="17" ref="D202:N202">SUM(D203:D209)</f>
        <v>0</v>
      </c>
      <c r="E202" s="14">
        <f t="shared" si="17"/>
        <v>0</v>
      </c>
      <c r="F202" s="14">
        <f t="shared" si="17"/>
        <v>0</v>
      </c>
      <c r="G202" s="14">
        <f t="shared" si="17"/>
        <v>500000</v>
      </c>
      <c r="H202" s="14">
        <f t="shared" si="17"/>
        <v>0</v>
      </c>
      <c r="I202" s="14">
        <f t="shared" si="17"/>
        <v>0</v>
      </c>
      <c r="J202" s="14">
        <f t="shared" si="17"/>
        <v>0</v>
      </c>
      <c r="K202" s="14">
        <f t="shared" si="17"/>
        <v>0</v>
      </c>
      <c r="L202" s="14">
        <f t="shared" si="17"/>
        <v>923050</v>
      </c>
      <c r="M202" s="14">
        <f t="shared" si="17"/>
        <v>0</v>
      </c>
      <c r="N202" s="14">
        <f t="shared" si="17"/>
        <v>1830000</v>
      </c>
    </row>
    <row r="203" spans="1:14" ht="12.75" customHeight="1">
      <c r="A203" s="9" t="s">
        <v>315</v>
      </c>
      <c r="B203" s="12" t="s">
        <v>316</v>
      </c>
      <c r="C203" s="22"/>
      <c r="D203" s="25"/>
      <c r="E203" s="22"/>
      <c r="F203" s="25"/>
      <c r="G203" s="22"/>
      <c r="H203" s="25"/>
      <c r="I203" s="22"/>
      <c r="J203" s="25"/>
      <c r="K203" s="22"/>
      <c r="L203" s="25"/>
      <c r="M203" s="51"/>
      <c r="N203" s="41"/>
    </row>
    <row r="204" spans="1:14" ht="12.75" customHeight="1">
      <c r="A204" s="9" t="s">
        <v>317</v>
      </c>
      <c r="B204" s="12" t="s">
        <v>318</v>
      </c>
      <c r="C204" s="22"/>
      <c r="D204" s="25"/>
      <c r="E204" s="22"/>
      <c r="F204" s="25"/>
      <c r="G204" s="22">
        <v>500000</v>
      </c>
      <c r="H204" s="25"/>
      <c r="I204" s="22"/>
      <c r="J204" s="25"/>
      <c r="K204" s="22"/>
      <c r="L204" s="25">
        <v>700000</v>
      </c>
      <c r="M204" s="51"/>
      <c r="N204" s="41"/>
    </row>
    <row r="205" spans="1:14" ht="12.75" customHeight="1">
      <c r="A205" s="9" t="s">
        <v>319</v>
      </c>
      <c r="B205" s="12" t="s">
        <v>320</v>
      </c>
      <c r="C205" s="22"/>
      <c r="D205" s="25"/>
      <c r="E205" s="22"/>
      <c r="F205" s="25"/>
      <c r="G205" s="22"/>
      <c r="H205" s="25"/>
      <c r="I205" s="22"/>
      <c r="J205" s="25"/>
      <c r="K205" s="22"/>
      <c r="L205" s="25">
        <v>223050</v>
      </c>
      <c r="M205" s="51"/>
      <c r="N205" s="41">
        <v>1830000</v>
      </c>
    </row>
    <row r="206" spans="1:14" ht="12.75" customHeight="1">
      <c r="A206" s="9" t="s">
        <v>321</v>
      </c>
      <c r="B206" s="12" t="s">
        <v>322</v>
      </c>
      <c r="C206" s="22"/>
      <c r="D206" s="25"/>
      <c r="E206" s="22"/>
      <c r="F206" s="25"/>
      <c r="G206" s="22"/>
      <c r="H206" s="25"/>
      <c r="I206" s="22"/>
      <c r="J206" s="25"/>
      <c r="K206" s="22"/>
      <c r="L206" s="25"/>
      <c r="M206" s="51"/>
      <c r="N206" s="41"/>
    </row>
    <row r="207" spans="1:14" ht="12.75" customHeight="1">
      <c r="A207" s="9" t="s">
        <v>323</v>
      </c>
      <c r="B207" s="12" t="s">
        <v>62</v>
      </c>
      <c r="C207" s="22"/>
      <c r="D207" s="25"/>
      <c r="E207" s="22"/>
      <c r="F207" s="25"/>
      <c r="G207" s="22"/>
      <c r="H207" s="25"/>
      <c r="I207" s="22"/>
      <c r="J207" s="25"/>
      <c r="K207" s="22"/>
      <c r="L207" s="25"/>
      <c r="M207" s="51"/>
      <c r="N207" s="41"/>
    </row>
    <row r="208" spans="1:14" ht="12.75" customHeight="1">
      <c r="A208" s="9" t="s">
        <v>324</v>
      </c>
      <c r="B208" s="12" t="s">
        <v>325</v>
      </c>
      <c r="C208" s="22"/>
      <c r="D208" s="25"/>
      <c r="E208" s="22"/>
      <c r="F208" s="25"/>
      <c r="G208" s="22"/>
      <c r="H208" s="25"/>
      <c r="I208" s="22"/>
      <c r="J208" s="25"/>
      <c r="K208" s="22"/>
      <c r="L208" s="25"/>
      <c r="M208" s="51"/>
      <c r="N208" s="41"/>
    </row>
    <row r="209" spans="1:14" ht="12.75" customHeight="1">
      <c r="A209" s="9" t="s">
        <v>326</v>
      </c>
      <c r="B209" s="12" t="s">
        <v>1</v>
      </c>
      <c r="C209" s="22"/>
      <c r="D209" s="25"/>
      <c r="E209" s="22"/>
      <c r="F209" s="25"/>
      <c r="G209" s="22"/>
      <c r="H209" s="25"/>
      <c r="I209" s="22"/>
      <c r="J209" s="25"/>
      <c r="K209" s="22"/>
      <c r="L209" s="25"/>
      <c r="M209" s="51"/>
      <c r="N209" s="41"/>
    </row>
    <row r="210" spans="1:14" ht="12.75" customHeight="1">
      <c r="A210" s="10" t="s">
        <v>327</v>
      </c>
      <c r="B210" s="13" t="s">
        <v>328</v>
      </c>
      <c r="C210" s="14">
        <f>SUM(C211)</f>
        <v>0</v>
      </c>
      <c r="D210" s="14">
        <f aca="true" t="shared" si="18" ref="D210:N210">SUM(D211)</f>
        <v>0</v>
      </c>
      <c r="E210" s="14">
        <f t="shared" si="18"/>
        <v>0</v>
      </c>
      <c r="F210" s="14">
        <f t="shared" si="18"/>
        <v>0</v>
      </c>
      <c r="G210" s="14">
        <f t="shared" si="18"/>
        <v>0</v>
      </c>
      <c r="H210" s="14">
        <f t="shared" si="18"/>
        <v>0</v>
      </c>
      <c r="I210" s="14">
        <f t="shared" si="18"/>
        <v>23000</v>
      </c>
      <c r="J210" s="14">
        <f t="shared" si="18"/>
        <v>0</v>
      </c>
      <c r="K210" s="14">
        <f t="shared" si="18"/>
        <v>0</v>
      </c>
      <c r="L210" s="14">
        <f t="shared" si="18"/>
        <v>0</v>
      </c>
      <c r="M210" s="14">
        <f t="shared" si="18"/>
        <v>0</v>
      </c>
      <c r="N210" s="14">
        <f t="shared" si="18"/>
        <v>0</v>
      </c>
    </row>
    <row r="211" spans="1:14" ht="12.75" customHeight="1">
      <c r="A211" s="9" t="s">
        <v>329</v>
      </c>
      <c r="B211" s="12" t="s">
        <v>330</v>
      </c>
      <c r="C211" s="22"/>
      <c r="D211" s="25"/>
      <c r="E211" s="22"/>
      <c r="F211" s="25"/>
      <c r="G211" s="22"/>
      <c r="H211" s="25"/>
      <c r="I211" s="22">
        <v>23000</v>
      </c>
      <c r="J211" s="25"/>
      <c r="K211" s="22"/>
      <c r="L211" s="25"/>
      <c r="M211" s="51"/>
      <c r="N211" s="41"/>
    </row>
    <row r="212" spans="1:14" ht="12.75" customHeight="1">
      <c r="A212" s="10" t="s">
        <v>331</v>
      </c>
      <c r="B212" s="13" t="s">
        <v>332</v>
      </c>
      <c r="C212" s="14">
        <f>SUM(C213:C218)</f>
        <v>0</v>
      </c>
      <c r="D212" s="14">
        <f aca="true" t="shared" si="19" ref="D212:N212">SUM(D213:D218)</f>
        <v>1279563</v>
      </c>
      <c r="E212" s="14">
        <f t="shared" si="19"/>
        <v>1549222</v>
      </c>
      <c r="F212" s="14">
        <f t="shared" si="19"/>
        <v>11981790</v>
      </c>
      <c r="G212" s="14">
        <f>SUM(G213:G218)</f>
        <v>14034633</v>
      </c>
      <c r="H212" s="14">
        <f>SUM(H213:H218)</f>
        <v>16494249</v>
      </c>
      <c r="I212" s="14">
        <f t="shared" si="19"/>
        <v>15381249</v>
      </c>
      <c r="J212" s="14">
        <f t="shared" si="19"/>
        <v>10845394</v>
      </c>
      <c r="K212" s="14">
        <f t="shared" si="19"/>
        <v>12456585</v>
      </c>
      <c r="L212" s="14">
        <f t="shared" si="19"/>
        <v>11694960</v>
      </c>
      <c r="M212" s="14">
        <f t="shared" si="19"/>
        <v>12324690</v>
      </c>
      <c r="N212" s="14">
        <f t="shared" si="19"/>
        <v>21589908</v>
      </c>
    </row>
    <row r="213" spans="1:14" ht="12.75" customHeight="1">
      <c r="A213" s="9" t="s">
        <v>333</v>
      </c>
      <c r="B213" s="12" t="s">
        <v>334</v>
      </c>
      <c r="C213" s="22"/>
      <c r="D213" s="25"/>
      <c r="E213" s="22"/>
      <c r="F213" s="25"/>
      <c r="G213" s="22"/>
      <c r="H213" s="25"/>
      <c r="I213" s="22"/>
      <c r="J213" s="25"/>
      <c r="K213" s="22"/>
      <c r="L213" s="25"/>
      <c r="M213" s="51"/>
      <c r="N213" s="41"/>
    </row>
    <row r="214" spans="1:14" ht="12.75" customHeight="1">
      <c r="A214" s="9" t="s">
        <v>335</v>
      </c>
      <c r="B214" s="12" t="s">
        <v>63</v>
      </c>
      <c r="C214" s="22"/>
      <c r="D214" s="25"/>
      <c r="E214" s="22">
        <v>427000</v>
      </c>
      <c r="F214" s="25"/>
      <c r="G214" s="22"/>
      <c r="H214" s="25">
        <v>4506000</v>
      </c>
      <c r="I214" s="22">
        <v>3004000</v>
      </c>
      <c r="J214" s="25"/>
      <c r="K214" s="22"/>
      <c r="L214" s="25"/>
      <c r="M214" s="51">
        <v>630000</v>
      </c>
      <c r="N214" s="41"/>
    </row>
    <row r="215" spans="1:14" ht="12.75" customHeight="1">
      <c r="A215" s="9" t="s">
        <v>336</v>
      </c>
      <c r="B215" s="12" t="s">
        <v>337</v>
      </c>
      <c r="C215" s="22"/>
      <c r="D215" s="25"/>
      <c r="E215" s="22"/>
      <c r="F215" s="25"/>
      <c r="G215" s="22"/>
      <c r="H215" s="25"/>
      <c r="I215" s="22"/>
      <c r="J215" s="25"/>
      <c r="K215" s="22"/>
      <c r="L215" s="25"/>
      <c r="M215" s="51"/>
      <c r="N215" s="41"/>
    </row>
    <row r="216" spans="1:14" ht="12.75" customHeight="1">
      <c r="A216" s="9" t="s">
        <v>338</v>
      </c>
      <c r="B216" s="12" t="s">
        <v>339</v>
      </c>
      <c r="C216" s="22"/>
      <c r="D216" s="25"/>
      <c r="E216" s="22"/>
      <c r="F216" s="25"/>
      <c r="G216" s="22"/>
      <c r="H216" s="25"/>
      <c r="I216" s="22"/>
      <c r="J216" s="25"/>
      <c r="K216" s="22"/>
      <c r="L216" s="25"/>
      <c r="M216" s="51"/>
      <c r="N216" s="41"/>
    </row>
    <row r="217" spans="1:14" ht="12.75" customHeight="1">
      <c r="A217" s="9" t="s">
        <v>340</v>
      </c>
      <c r="B217" s="12" t="s">
        <v>341</v>
      </c>
      <c r="C217" s="22"/>
      <c r="D217" s="25"/>
      <c r="E217" s="22"/>
      <c r="F217" s="25"/>
      <c r="G217" s="22"/>
      <c r="H217" s="25"/>
      <c r="I217" s="22"/>
      <c r="J217" s="25"/>
      <c r="K217" s="22"/>
      <c r="L217" s="25"/>
      <c r="M217" s="51"/>
      <c r="N217" s="41"/>
    </row>
    <row r="218" spans="1:14" ht="12.75" customHeight="1">
      <c r="A218" s="9" t="s">
        <v>342</v>
      </c>
      <c r="B218" s="12" t="s">
        <v>1</v>
      </c>
      <c r="C218" s="22"/>
      <c r="D218" s="25">
        <v>1279563</v>
      </c>
      <c r="E218" s="22">
        <v>1122222</v>
      </c>
      <c r="F218" s="25">
        <v>11981790</v>
      </c>
      <c r="G218" s="22">
        <v>14034633</v>
      </c>
      <c r="H218" s="25">
        <v>11988249</v>
      </c>
      <c r="I218" s="22">
        <v>12377249</v>
      </c>
      <c r="J218" s="25">
        <v>10845394</v>
      </c>
      <c r="K218" s="22">
        <v>12456585</v>
      </c>
      <c r="L218" s="25">
        <v>11694960</v>
      </c>
      <c r="M218" s="51">
        <v>11694690</v>
      </c>
      <c r="N218" s="41">
        <v>21589908</v>
      </c>
    </row>
    <row r="219" spans="1:14" ht="12.75" customHeight="1">
      <c r="A219" s="10" t="s">
        <v>343</v>
      </c>
      <c r="B219" s="13" t="s">
        <v>344</v>
      </c>
      <c r="C219" s="14">
        <f>SUM(C220:C224)</f>
        <v>0</v>
      </c>
      <c r="D219" s="14">
        <f aca="true" t="shared" si="20" ref="D219:N219">SUM(D220:D224)</f>
        <v>0</v>
      </c>
      <c r="E219" s="14">
        <f t="shared" si="20"/>
        <v>19976</v>
      </c>
      <c r="F219" s="14">
        <f t="shared" si="20"/>
        <v>0</v>
      </c>
      <c r="G219" s="14">
        <f>SUM(G220:G224)</f>
        <v>0</v>
      </c>
      <c r="H219" s="14">
        <f>SUM(H220:H224)</f>
        <v>6701</v>
      </c>
      <c r="I219" s="14">
        <f t="shared" si="20"/>
        <v>48520</v>
      </c>
      <c r="J219" s="14">
        <f t="shared" si="20"/>
        <v>0</v>
      </c>
      <c r="K219" s="14">
        <f t="shared" si="20"/>
        <v>48990</v>
      </c>
      <c r="L219" s="14">
        <f t="shared" si="20"/>
        <v>0</v>
      </c>
      <c r="M219" s="14">
        <f t="shared" si="20"/>
        <v>48740</v>
      </c>
      <c r="N219" s="14">
        <f t="shared" si="20"/>
        <v>34870</v>
      </c>
    </row>
    <row r="220" spans="1:14" ht="12.75" customHeight="1">
      <c r="A220" s="9" t="s">
        <v>345</v>
      </c>
      <c r="B220" s="12" t="s">
        <v>64</v>
      </c>
      <c r="C220" s="22"/>
      <c r="D220" s="25"/>
      <c r="E220" s="22"/>
      <c r="F220" s="25"/>
      <c r="G220" s="22"/>
      <c r="H220" s="25"/>
      <c r="I220" s="22">
        <v>48520</v>
      </c>
      <c r="J220" s="25"/>
      <c r="K220" s="22">
        <v>48990</v>
      </c>
      <c r="L220" s="25"/>
      <c r="M220" s="51">
        <v>48740</v>
      </c>
      <c r="N220" s="41">
        <v>34870</v>
      </c>
    </row>
    <row r="221" spans="1:14" ht="12.75" customHeight="1">
      <c r="A221" s="9" t="s">
        <v>346</v>
      </c>
      <c r="B221" s="12" t="s">
        <v>347</v>
      </c>
      <c r="C221" s="22"/>
      <c r="D221" s="25"/>
      <c r="E221" s="22"/>
      <c r="F221" s="25"/>
      <c r="G221" s="22"/>
      <c r="H221" s="25"/>
      <c r="I221" s="22"/>
      <c r="J221" s="25"/>
      <c r="K221" s="22"/>
      <c r="L221" s="25"/>
      <c r="M221" s="51"/>
      <c r="N221" s="41"/>
    </row>
    <row r="222" spans="1:14" ht="12.75" customHeight="1">
      <c r="A222" s="9" t="s">
        <v>348</v>
      </c>
      <c r="B222" s="12" t="s">
        <v>349</v>
      </c>
      <c r="C222" s="22"/>
      <c r="D222" s="25"/>
      <c r="E222" s="22">
        <v>19976</v>
      </c>
      <c r="F222" s="25"/>
      <c r="G222" s="22"/>
      <c r="H222" s="25">
        <v>6701</v>
      </c>
      <c r="I222" s="22"/>
      <c r="J222" s="25"/>
      <c r="K222" s="22"/>
      <c r="L222" s="25"/>
      <c r="M222" s="51"/>
      <c r="N222" s="41"/>
    </row>
    <row r="223" spans="1:14" ht="12.75" customHeight="1">
      <c r="A223" s="9" t="s">
        <v>350</v>
      </c>
      <c r="B223" s="12" t="s">
        <v>351</v>
      </c>
      <c r="C223" s="22"/>
      <c r="D223" s="25"/>
      <c r="E223" s="22"/>
      <c r="F223" s="25"/>
      <c r="G223" s="22"/>
      <c r="H223" s="25"/>
      <c r="I223" s="22"/>
      <c r="J223" s="25"/>
      <c r="K223" s="22"/>
      <c r="L223" s="25"/>
      <c r="M223" s="51"/>
      <c r="N223" s="41"/>
    </row>
    <row r="224" spans="1:14" ht="12.75" customHeight="1">
      <c r="A224" s="9" t="s">
        <v>352</v>
      </c>
      <c r="B224" s="12" t="s">
        <v>1</v>
      </c>
      <c r="C224" s="22"/>
      <c r="D224" s="25"/>
      <c r="E224" s="22"/>
      <c r="F224" s="25"/>
      <c r="G224" s="22"/>
      <c r="H224" s="25"/>
      <c r="I224" s="22"/>
      <c r="J224" s="25"/>
      <c r="K224" s="22"/>
      <c r="L224" s="25"/>
      <c r="M224" s="51"/>
      <c r="N224" s="41"/>
    </row>
    <row r="225" spans="1:14" ht="12.75" customHeight="1">
      <c r="A225" s="10" t="s">
        <v>353</v>
      </c>
      <c r="B225" s="13" t="s">
        <v>354</v>
      </c>
      <c r="C225" s="14">
        <f>SUM(C226:C227)</f>
        <v>0</v>
      </c>
      <c r="D225" s="14">
        <f aca="true" t="shared" si="21" ref="D225:N225">SUM(D226:D227)</f>
        <v>0</v>
      </c>
      <c r="E225" s="14">
        <f t="shared" si="21"/>
        <v>0</v>
      </c>
      <c r="F225" s="14">
        <f t="shared" si="21"/>
        <v>0</v>
      </c>
      <c r="G225" s="14">
        <f t="shared" si="21"/>
        <v>0</v>
      </c>
      <c r="H225" s="14">
        <f t="shared" si="21"/>
        <v>0</v>
      </c>
      <c r="I225" s="14">
        <f t="shared" si="21"/>
        <v>0</v>
      </c>
      <c r="J225" s="14">
        <f t="shared" si="21"/>
        <v>395938</v>
      </c>
      <c r="K225" s="14">
        <f t="shared" si="21"/>
        <v>13856573</v>
      </c>
      <c r="L225" s="14">
        <f t="shared" si="21"/>
        <v>0</v>
      </c>
      <c r="M225" s="14">
        <f t="shared" si="21"/>
        <v>0</v>
      </c>
      <c r="N225" s="14">
        <f t="shared" si="21"/>
        <v>7096507</v>
      </c>
    </row>
    <row r="226" spans="1:14" ht="12.75" customHeight="1">
      <c r="A226" s="9" t="s">
        <v>355</v>
      </c>
      <c r="B226" s="12" t="s">
        <v>356</v>
      </c>
      <c r="C226" s="22"/>
      <c r="D226" s="25"/>
      <c r="E226" s="22"/>
      <c r="F226" s="25"/>
      <c r="G226" s="22"/>
      <c r="H226" s="25"/>
      <c r="I226" s="22"/>
      <c r="J226" s="25"/>
      <c r="K226" s="22"/>
      <c r="L226" s="25"/>
      <c r="M226" s="51"/>
      <c r="N226" s="41"/>
    </row>
    <row r="227" spans="1:14" ht="12.75" customHeight="1">
      <c r="A227" s="9" t="s">
        <v>357</v>
      </c>
      <c r="B227" s="12" t="s">
        <v>358</v>
      </c>
      <c r="C227" s="22"/>
      <c r="D227" s="25"/>
      <c r="E227" s="22"/>
      <c r="F227" s="25"/>
      <c r="G227" s="22"/>
      <c r="H227" s="25"/>
      <c r="I227" s="22"/>
      <c r="J227" s="25">
        <v>395938</v>
      </c>
      <c r="K227" s="22">
        <v>13856573</v>
      </c>
      <c r="L227" s="25"/>
      <c r="M227" s="51"/>
      <c r="N227" s="41">
        <v>7096507</v>
      </c>
    </row>
    <row r="228" spans="1:14" ht="12.75" customHeight="1">
      <c r="A228" s="10" t="s">
        <v>359</v>
      </c>
      <c r="B228" s="13" t="s">
        <v>360</v>
      </c>
      <c r="C228" s="14">
        <f>SUM(C229:C251)</f>
        <v>0</v>
      </c>
      <c r="D228" s="14">
        <f aca="true" t="shared" si="22" ref="D228:N228">SUM(D229:D251)</f>
        <v>0</v>
      </c>
      <c r="E228" s="14">
        <f t="shared" si="22"/>
        <v>0</v>
      </c>
      <c r="F228" s="14">
        <f t="shared" si="22"/>
        <v>0</v>
      </c>
      <c r="G228" s="14">
        <f t="shared" si="22"/>
        <v>0</v>
      </c>
      <c r="H228" s="14">
        <f t="shared" si="22"/>
        <v>0</v>
      </c>
      <c r="I228" s="14">
        <f t="shared" si="22"/>
        <v>0</v>
      </c>
      <c r="J228" s="14"/>
      <c r="K228" s="14">
        <f t="shared" si="22"/>
        <v>0</v>
      </c>
      <c r="L228" s="14">
        <f t="shared" si="22"/>
        <v>0</v>
      </c>
      <c r="M228" s="14">
        <f t="shared" si="22"/>
        <v>0</v>
      </c>
      <c r="N228" s="14">
        <f t="shared" si="22"/>
        <v>0</v>
      </c>
    </row>
    <row r="229" spans="1:14" ht="12.75" customHeight="1">
      <c r="A229" s="9" t="s">
        <v>361</v>
      </c>
      <c r="B229" s="12" t="s">
        <v>362</v>
      </c>
      <c r="C229" s="22"/>
      <c r="D229" s="25"/>
      <c r="E229" s="22"/>
      <c r="F229" s="25"/>
      <c r="G229" s="22"/>
      <c r="H229" s="25"/>
      <c r="I229" s="22"/>
      <c r="J229" s="25"/>
      <c r="K229" s="22"/>
      <c r="L229" s="25"/>
      <c r="M229" s="51"/>
      <c r="N229" s="41"/>
    </row>
    <row r="230" spans="1:14" ht="12.75" customHeight="1">
      <c r="A230" s="9" t="s">
        <v>363</v>
      </c>
      <c r="B230" s="12" t="s">
        <v>364</v>
      </c>
      <c r="C230" s="22"/>
      <c r="D230" s="25"/>
      <c r="E230" s="22"/>
      <c r="F230" s="25"/>
      <c r="G230" s="22"/>
      <c r="H230" s="25"/>
      <c r="I230" s="22"/>
      <c r="J230" s="25"/>
      <c r="K230" s="22"/>
      <c r="L230" s="25"/>
      <c r="M230" s="51"/>
      <c r="N230" s="41"/>
    </row>
    <row r="231" spans="1:14" ht="12.75" customHeight="1">
      <c r="A231" s="9" t="s">
        <v>365</v>
      </c>
      <c r="B231" s="12" t="s">
        <v>366</v>
      </c>
      <c r="C231" s="22"/>
      <c r="D231" s="25"/>
      <c r="E231" s="22"/>
      <c r="F231" s="25"/>
      <c r="G231" s="22"/>
      <c r="H231" s="25"/>
      <c r="I231" s="22"/>
      <c r="J231" s="25"/>
      <c r="K231" s="22"/>
      <c r="L231" s="25"/>
      <c r="M231" s="51"/>
      <c r="N231" s="41"/>
    </row>
    <row r="232" spans="1:14" ht="12.75" customHeight="1">
      <c r="A232" s="9" t="s">
        <v>367</v>
      </c>
      <c r="B232" s="12" t="s">
        <v>368</v>
      </c>
      <c r="C232" s="22"/>
      <c r="D232" s="25"/>
      <c r="E232" s="22"/>
      <c r="F232" s="25"/>
      <c r="G232" s="22"/>
      <c r="H232" s="25"/>
      <c r="I232" s="22"/>
      <c r="J232" s="25"/>
      <c r="K232" s="22"/>
      <c r="L232" s="25"/>
      <c r="M232" s="51"/>
      <c r="N232" s="41"/>
    </row>
    <row r="233" spans="1:14" ht="12.75" customHeight="1">
      <c r="A233" s="9" t="s">
        <v>369</v>
      </c>
      <c r="B233" s="12" t="s">
        <v>370</v>
      </c>
      <c r="C233" s="22"/>
      <c r="D233" s="25"/>
      <c r="E233" s="22"/>
      <c r="F233" s="25"/>
      <c r="G233" s="22"/>
      <c r="H233" s="25"/>
      <c r="I233" s="22"/>
      <c r="J233" s="25"/>
      <c r="K233" s="22"/>
      <c r="L233" s="25"/>
      <c r="M233" s="51"/>
      <c r="N233" s="41"/>
    </row>
    <row r="234" spans="1:14" ht="12.75" customHeight="1">
      <c r="A234" s="9" t="s">
        <v>371</v>
      </c>
      <c r="B234" s="12" t="s">
        <v>65</v>
      </c>
      <c r="C234" s="22"/>
      <c r="D234" s="25"/>
      <c r="E234" s="22"/>
      <c r="F234" s="25"/>
      <c r="G234" s="22"/>
      <c r="H234" s="25"/>
      <c r="I234" s="22"/>
      <c r="J234" s="25"/>
      <c r="K234" s="22"/>
      <c r="L234" s="25"/>
      <c r="M234" s="51"/>
      <c r="N234" s="41"/>
    </row>
    <row r="235" spans="1:14" ht="12.75" customHeight="1">
      <c r="A235" s="9" t="s">
        <v>372</v>
      </c>
      <c r="B235" s="12" t="s">
        <v>66</v>
      </c>
      <c r="C235" s="22"/>
      <c r="D235" s="25"/>
      <c r="E235" s="22"/>
      <c r="F235" s="25"/>
      <c r="G235" s="22"/>
      <c r="H235" s="25"/>
      <c r="I235" s="22"/>
      <c r="J235" s="25"/>
      <c r="K235" s="22"/>
      <c r="L235" s="25"/>
      <c r="M235" s="51"/>
      <c r="N235" s="41"/>
    </row>
    <row r="236" spans="1:14" ht="12.75" customHeight="1">
      <c r="A236" s="9" t="s">
        <v>373</v>
      </c>
      <c r="B236" s="12" t="s">
        <v>374</v>
      </c>
      <c r="C236" s="22"/>
      <c r="D236" s="25"/>
      <c r="E236" s="22"/>
      <c r="F236" s="25"/>
      <c r="G236" s="22"/>
      <c r="H236" s="25"/>
      <c r="I236" s="22"/>
      <c r="J236" s="25"/>
      <c r="K236" s="22"/>
      <c r="L236" s="25"/>
      <c r="M236" s="51"/>
      <c r="N236" s="41"/>
    </row>
    <row r="237" spans="1:14" ht="12.75" customHeight="1">
      <c r="A237" s="9" t="s">
        <v>375</v>
      </c>
      <c r="B237" s="12" t="s">
        <v>376</v>
      </c>
      <c r="C237" s="22"/>
      <c r="D237" s="25"/>
      <c r="E237" s="22"/>
      <c r="F237" s="25"/>
      <c r="G237" s="22"/>
      <c r="H237" s="25"/>
      <c r="I237" s="22"/>
      <c r="J237" s="25"/>
      <c r="K237" s="22"/>
      <c r="L237" s="25"/>
      <c r="M237" s="51"/>
      <c r="N237" s="41"/>
    </row>
    <row r="238" spans="1:14" ht="12.75" customHeight="1">
      <c r="A238" s="9" t="s">
        <v>377</v>
      </c>
      <c r="B238" s="12" t="s">
        <v>378</v>
      </c>
      <c r="C238" s="22"/>
      <c r="D238" s="25"/>
      <c r="E238" s="22"/>
      <c r="F238" s="25"/>
      <c r="G238" s="22"/>
      <c r="H238" s="25"/>
      <c r="I238" s="22"/>
      <c r="J238" s="25"/>
      <c r="K238" s="22"/>
      <c r="L238" s="25"/>
      <c r="M238" s="51"/>
      <c r="N238" s="41"/>
    </row>
    <row r="239" spans="1:14" ht="12.75" customHeight="1">
      <c r="A239" s="9" t="s">
        <v>379</v>
      </c>
      <c r="B239" s="12" t="s">
        <v>380</v>
      </c>
      <c r="C239" s="22"/>
      <c r="D239" s="25"/>
      <c r="E239" s="22"/>
      <c r="F239" s="25"/>
      <c r="G239" s="22"/>
      <c r="H239" s="25"/>
      <c r="I239" s="22"/>
      <c r="J239" s="25"/>
      <c r="K239" s="22"/>
      <c r="L239" s="25"/>
      <c r="M239" s="51"/>
      <c r="N239" s="41"/>
    </row>
    <row r="240" spans="1:14" ht="12.75" customHeight="1">
      <c r="A240" s="9" t="s">
        <v>381</v>
      </c>
      <c r="B240" s="12" t="s">
        <v>382</v>
      </c>
      <c r="C240" s="22"/>
      <c r="D240" s="25"/>
      <c r="E240" s="22"/>
      <c r="F240" s="25"/>
      <c r="G240" s="22"/>
      <c r="H240" s="25"/>
      <c r="I240" s="22"/>
      <c r="J240" s="25"/>
      <c r="K240" s="22"/>
      <c r="L240" s="25"/>
      <c r="M240" s="51"/>
      <c r="N240" s="41"/>
    </row>
    <row r="241" spans="1:14" ht="12.75" customHeight="1">
      <c r="A241" s="9" t="s">
        <v>383</v>
      </c>
      <c r="B241" s="12" t="s">
        <v>384</v>
      </c>
      <c r="C241" s="22"/>
      <c r="D241" s="25"/>
      <c r="E241" s="22"/>
      <c r="F241" s="25"/>
      <c r="G241" s="22"/>
      <c r="H241" s="25"/>
      <c r="I241" s="22"/>
      <c r="J241" s="25"/>
      <c r="K241" s="22"/>
      <c r="L241" s="25"/>
      <c r="M241" s="51"/>
      <c r="N241" s="41"/>
    </row>
    <row r="242" spans="1:14" ht="12.75" customHeight="1">
      <c r="A242" s="9" t="s">
        <v>385</v>
      </c>
      <c r="B242" s="12" t="s">
        <v>386</v>
      </c>
      <c r="C242" s="22"/>
      <c r="D242" s="25"/>
      <c r="E242" s="22"/>
      <c r="F242" s="25"/>
      <c r="G242" s="22"/>
      <c r="H242" s="25"/>
      <c r="I242" s="22"/>
      <c r="J242" s="25"/>
      <c r="K242" s="22"/>
      <c r="L242" s="25"/>
      <c r="M242" s="51"/>
      <c r="N242" s="41"/>
    </row>
    <row r="243" spans="1:14" ht="12.75" customHeight="1">
      <c r="A243" s="9" t="s">
        <v>387</v>
      </c>
      <c r="B243" s="12" t="s">
        <v>388</v>
      </c>
      <c r="C243" s="22"/>
      <c r="D243" s="25"/>
      <c r="E243" s="22"/>
      <c r="F243" s="25"/>
      <c r="G243" s="22"/>
      <c r="H243" s="25"/>
      <c r="I243" s="22"/>
      <c r="J243" s="25"/>
      <c r="K243" s="22"/>
      <c r="L243" s="25"/>
      <c r="M243" s="51"/>
      <c r="N243" s="41"/>
    </row>
    <row r="244" spans="1:14" ht="12.75" customHeight="1">
      <c r="A244" s="9" t="s">
        <v>389</v>
      </c>
      <c r="B244" s="12" t="s">
        <v>67</v>
      </c>
      <c r="C244" s="22"/>
      <c r="D244" s="25"/>
      <c r="E244" s="22"/>
      <c r="F244" s="25"/>
      <c r="G244" s="22"/>
      <c r="H244" s="25"/>
      <c r="I244" s="22"/>
      <c r="J244" s="25"/>
      <c r="K244" s="22"/>
      <c r="L244" s="25"/>
      <c r="M244" s="51"/>
      <c r="N244" s="41"/>
    </row>
    <row r="245" spans="1:14" ht="12.75" customHeight="1">
      <c r="A245" s="9" t="s">
        <v>390</v>
      </c>
      <c r="B245" s="12" t="s">
        <v>391</v>
      </c>
      <c r="C245" s="22"/>
      <c r="D245" s="25"/>
      <c r="E245" s="22"/>
      <c r="F245" s="25"/>
      <c r="G245" s="22"/>
      <c r="H245" s="25"/>
      <c r="I245" s="22"/>
      <c r="J245" s="25"/>
      <c r="K245" s="22"/>
      <c r="L245" s="25"/>
      <c r="M245" s="51"/>
      <c r="N245" s="41"/>
    </row>
    <row r="246" spans="1:14" ht="12.75" customHeight="1">
      <c r="A246" s="9" t="s">
        <v>392</v>
      </c>
      <c r="B246" s="12" t="s">
        <v>393</v>
      </c>
      <c r="C246" s="22"/>
      <c r="D246" s="25"/>
      <c r="E246" s="22"/>
      <c r="F246" s="25"/>
      <c r="G246" s="22"/>
      <c r="H246" s="25"/>
      <c r="I246" s="22"/>
      <c r="J246" s="25"/>
      <c r="K246" s="22"/>
      <c r="L246" s="25"/>
      <c r="M246" s="51"/>
      <c r="N246" s="41"/>
    </row>
    <row r="247" spans="1:14" ht="12.75" customHeight="1">
      <c r="A247" s="9" t="s">
        <v>394</v>
      </c>
      <c r="B247" s="12" t="s">
        <v>376</v>
      </c>
      <c r="C247" s="22"/>
      <c r="D247" s="25"/>
      <c r="E247" s="22"/>
      <c r="F247" s="25"/>
      <c r="G247" s="22"/>
      <c r="H247" s="25"/>
      <c r="I247" s="22"/>
      <c r="J247" s="25"/>
      <c r="K247" s="22"/>
      <c r="L247" s="25"/>
      <c r="M247" s="51"/>
      <c r="N247" s="41"/>
    </row>
    <row r="248" spans="1:14" ht="12.75" customHeight="1">
      <c r="A248" s="9" t="s">
        <v>395</v>
      </c>
      <c r="B248" s="12" t="s">
        <v>396</v>
      </c>
      <c r="C248" s="22"/>
      <c r="D248" s="25"/>
      <c r="E248" s="22"/>
      <c r="F248" s="25"/>
      <c r="G248" s="22"/>
      <c r="H248" s="25"/>
      <c r="I248" s="22"/>
      <c r="J248" s="25"/>
      <c r="K248" s="22"/>
      <c r="L248" s="25"/>
      <c r="M248" s="51"/>
      <c r="N248" s="41"/>
    </row>
    <row r="249" spans="1:14" ht="12.75" customHeight="1">
      <c r="A249" s="9" t="s">
        <v>397</v>
      </c>
      <c r="B249" s="12" t="s">
        <v>398</v>
      </c>
      <c r="C249" s="22"/>
      <c r="D249" s="25"/>
      <c r="E249" s="22"/>
      <c r="F249" s="25"/>
      <c r="G249" s="22"/>
      <c r="H249" s="25"/>
      <c r="I249" s="22"/>
      <c r="J249" s="25"/>
      <c r="K249" s="22"/>
      <c r="L249" s="25"/>
      <c r="M249" s="51"/>
      <c r="N249" s="41"/>
    </row>
    <row r="250" spans="1:14" ht="12.75" customHeight="1">
      <c r="A250" s="9" t="s">
        <v>399</v>
      </c>
      <c r="B250" s="12" t="s">
        <v>400</v>
      </c>
      <c r="C250" s="22"/>
      <c r="D250" s="25"/>
      <c r="E250" s="22"/>
      <c r="F250" s="25"/>
      <c r="G250" s="22"/>
      <c r="H250" s="25"/>
      <c r="I250" s="22"/>
      <c r="J250" s="25"/>
      <c r="K250" s="22"/>
      <c r="L250" s="25"/>
      <c r="M250" s="51"/>
      <c r="N250" s="41"/>
    </row>
    <row r="251" spans="1:14" ht="12.75" customHeight="1">
      <c r="A251" s="9" t="s">
        <v>401</v>
      </c>
      <c r="B251" s="12" t="s">
        <v>402</v>
      </c>
      <c r="C251" s="22"/>
      <c r="D251" s="25"/>
      <c r="E251" s="22"/>
      <c r="F251" s="25"/>
      <c r="G251" s="22"/>
      <c r="H251" s="25"/>
      <c r="I251" s="22"/>
      <c r="J251" s="25"/>
      <c r="K251" s="22"/>
      <c r="L251" s="25"/>
      <c r="M251" s="51"/>
      <c r="N251" s="41"/>
    </row>
    <row r="252" spans="1:14" ht="12.75" customHeight="1">
      <c r="A252" s="10" t="s">
        <v>403</v>
      </c>
      <c r="B252" s="13" t="s">
        <v>404</v>
      </c>
      <c r="C252" s="14">
        <f>SUM(C253:C256)</f>
        <v>0</v>
      </c>
      <c r="D252" s="14">
        <f aca="true" t="shared" si="23" ref="D252:N252">SUM(D253:D256)</f>
        <v>0</v>
      </c>
      <c r="E252" s="14">
        <f t="shared" si="23"/>
        <v>265228</v>
      </c>
      <c r="F252" s="14">
        <f t="shared" si="23"/>
        <v>1541748</v>
      </c>
      <c r="G252" s="14">
        <f t="shared" si="23"/>
        <v>0</v>
      </c>
      <c r="H252" s="14">
        <f t="shared" si="23"/>
        <v>0</v>
      </c>
      <c r="I252" s="14">
        <f t="shared" si="23"/>
        <v>112777</v>
      </c>
      <c r="J252" s="14">
        <f t="shared" si="23"/>
        <v>0</v>
      </c>
      <c r="K252" s="14">
        <f t="shared" si="23"/>
        <v>0</v>
      </c>
      <c r="L252" s="14">
        <f t="shared" si="23"/>
        <v>0</v>
      </c>
      <c r="M252" s="14">
        <f t="shared" si="23"/>
        <v>0</v>
      </c>
      <c r="N252" s="14">
        <f t="shared" si="23"/>
        <v>0</v>
      </c>
    </row>
    <row r="253" spans="1:14" ht="12.75" customHeight="1">
      <c r="A253" s="9" t="s">
        <v>405</v>
      </c>
      <c r="B253" s="12" t="s">
        <v>406</v>
      </c>
      <c r="C253" s="22"/>
      <c r="D253" s="25"/>
      <c r="E253" s="22">
        <v>265228</v>
      </c>
      <c r="F253" s="25">
        <v>1541748</v>
      </c>
      <c r="G253" s="22"/>
      <c r="H253" s="25"/>
      <c r="I253" s="22">
        <v>112777</v>
      </c>
      <c r="J253" s="25"/>
      <c r="K253" s="22"/>
      <c r="L253" s="25"/>
      <c r="M253" s="51"/>
      <c r="N253" s="41"/>
    </row>
    <row r="254" spans="1:14" ht="12.75" customHeight="1">
      <c r="A254" s="9" t="s">
        <v>407</v>
      </c>
      <c r="B254" s="12" t="s">
        <v>406</v>
      </c>
      <c r="C254" s="22"/>
      <c r="D254" s="25"/>
      <c r="E254" s="22"/>
      <c r="F254" s="25"/>
      <c r="G254" s="22"/>
      <c r="H254" s="25"/>
      <c r="I254" s="22"/>
      <c r="J254" s="25"/>
      <c r="K254" s="22"/>
      <c r="L254" s="25"/>
      <c r="M254" s="51"/>
      <c r="N254" s="41"/>
    </row>
    <row r="255" spans="1:14" ht="12.75" customHeight="1">
      <c r="A255" s="9" t="s">
        <v>408</v>
      </c>
      <c r="B255" s="12" t="s">
        <v>409</v>
      </c>
      <c r="C255" s="22"/>
      <c r="D255" s="25"/>
      <c r="E255" s="22"/>
      <c r="F255" s="25"/>
      <c r="G255" s="22"/>
      <c r="H255" s="25"/>
      <c r="I255" s="22"/>
      <c r="J255" s="25"/>
      <c r="K255" s="22"/>
      <c r="L255" s="25"/>
      <c r="M255" s="51"/>
      <c r="N255" s="41"/>
    </row>
    <row r="256" spans="1:14" ht="12.75" customHeight="1">
      <c r="A256" s="9" t="s">
        <v>410</v>
      </c>
      <c r="B256" s="12" t="s">
        <v>411</v>
      </c>
      <c r="C256" s="22"/>
      <c r="D256" s="25"/>
      <c r="E256" s="22"/>
      <c r="F256" s="25"/>
      <c r="G256" s="22"/>
      <c r="H256" s="25"/>
      <c r="I256" s="22"/>
      <c r="J256" s="25"/>
      <c r="K256" s="22"/>
      <c r="L256" s="25"/>
      <c r="M256" s="51"/>
      <c r="N256" s="41"/>
    </row>
    <row r="257" spans="1:14" ht="12.75" customHeight="1">
      <c r="A257" s="10" t="s">
        <v>412</v>
      </c>
      <c r="B257" s="13" t="s">
        <v>413</v>
      </c>
      <c r="C257" s="14">
        <f>SUM(C258:C272)</f>
        <v>0</v>
      </c>
      <c r="D257" s="14">
        <f aca="true" t="shared" si="24" ref="D257:N257">SUM(D258:D272)</f>
        <v>0</v>
      </c>
      <c r="E257" s="14">
        <f t="shared" si="24"/>
        <v>1091568</v>
      </c>
      <c r="F257" s="14">
        <f t="shared" si="24"/>
        <v>1534239</v>
      </c>
      <c r="G257" s="14">
        <f t="shared" si="24"/>
        <v>0</v>
      </c>
      <c r="H257" s="14">
        <f>SUM(H258:H272)</f>
        <v>2310361</v>
      </c>
      <c r="I257" s="14">
        <f t="shared" si="24"/>
        <v>0</v>
      </c>
      <c r="J257" s="14">
        <f t="shared" si="24"/>
        <v>0</v>
      </c>
      <c r="K257" s="14">
        <f t="shared" si="24"/>
        <v>0</v>
      </c>
      <c r="L257" s="14">
        <f t="shared" si="24"/>
        <v>0</v>
      </c>
      <c r="M257" s="14">
        <f t="shared" si="24"/>
        <v>1734187</v>
      </c>
      <c r="N257" s="14">
        <f t="shared" si="24"/>
        <v>687176</v>
      </c>
    </row>
    <row r="258" spans="1:14" ht="12.75" customHeight="1">
      <c r="A258" s="9" t="s">
        <v>414</v>
      </c>
      <c r="B258" s="12" t="s">
        <v>415</v>
      </c>
      <c r="C258" s="22"/>
      <c r="D258" s="25"/>
      <c r="E258" s="22"/>
      <c r="F258" s="25"/>
      <c r="G258" s="22"/>
      <c r="H258" s="25"/>
      <c r="I258" s="22"/>
      <c r="J258" s="25"/>
      <c r="K258" s="22"/>
      <c r="L258" s="25"/>
      <c r="M258" s="51"/>
      <c r="N258" s="41"/>
    </row>
    <row r="259" spans="1:14" ht="12.75" customHeight="1">
      <c r="A259" s="9" t="s">
        <v>416</v>
      </c>
      <c r="B259" s="12" t="s">
        <v>417</v>
      </c>
      <c r="C259" s="22"/>
      <c r="D259" s="25"/>
      <c r="E259" s="22"/>
      <c r="F259" s="25"/>
      <c r="G259" s="22"/>
      <c r="H259" s="25"/>
      <c r="I259" s="22"/>
      <c r="J259" s="25"/>
      <c r="K259" s="22"/>
      <c r="L259" s="25"/>
      <c r="M259" s="51"/>
      <c r="N259" s="41"/>
    </row>
    <row r="260" spans="1:14" ht="12.75" customHeight="1">
      <c r="A260" s="9" t="s">
        <v>418</v>
      </c>
      <c r="B260" s="12" t="s">
        <v>419</v>
      </c>
      <c r="C260" s="22"/>
      <c r="D260" s="25"/>
      <c r="E260" s="22"/>
      <c r="F260" s="25"/>
      <c r="G260" s="22"/>
      <c r="H260" s="25"/>
      <c r="I260" s="22"/>
      <c r="J260" s="25"/>
      <c r="K260" s="22"/>
      <c r="L260" s="25"/>
      <c r="M260" s="51"/>
      <c r="N260" s="41"/>
    </row>
    <row r="261" spans="1:14" ht="12.75" customHeight="1">
      <c r="A261" s="9" t="s">
        <v>420</v>
      </c>
      <c r="B261" s="12" t="s">
        <v>421</v>
      </c>
      <c r="C261" s="22"/>
      <c r="D261" s="25"/>
      <c r="E261" s="22"/>
      <c r="F261" s="25"/>
      <c r="G261" s="22"/>
      <c r="H261" s="25"/>
      <c r="I261" s="22"/>
      <c r="J261" s="25"/>
      <c r="K261" s="22"/>
      <c r="L261" s="25"/>
      <c r="M261" s="51"/>
      <c r="N261" s="41"/>
    </row>
    <row r="262" spans="1:14" ht="12.75" customHeight="1">
      <c r="A262" s="9" t="s">
        <v>422</v>
      </c>
      <c r="B262" s="12" t="s">
        <v>423</v>
      </c>
      <c r="C262" s="22"/>
      <c r="D262" s="25"/>
      <c r="E262" s="22"/>
      <c r="F262" s="25"/>
      <c r="G262" s="22"/>
      <c r="H262" s="25"/>
      <c r="I262" s="22"/>
      <c r="J262" s="25"/>
      <c r="K262" s="22"/>
      <c r="L262" s="25"/>
      <c r="M262" s="51"/>
      <c r="N262" s="41"/>
    </row>
    <row r="263" spans="1:14" ht="12.75" customHeight="1">
      <c r="A263" s="9" t="s">
        <v>424</v>
      </c>
      <c r="B263" s="12" t="s">
        <v>425</v>
      </c>
      <c r="C263" s="22"/>
      <c r="D263" s="25"/>
      <c r="E263" s="22">
        <v>1091568</v>
      </c>
      <c r="F263" s="25">
        <v>1041893</v>
      </c>
      <c r="G263" s="22"/>
      <c r="H263" s="25"/>
      <c r="I263" s="22"/>
      <c r="J263" s="25"/>
      <c r="K263" s="22"/>
      <c r="L263" s="25"/>
      <c r="M263" s="51"/>
      <c r="N263" s="41"/>
    </row>
    <row r="264" spans="1:14" ht="12.75" customHeight="1">
      <c r="A264" s="9" t="s">
        <v>426</v>
      </c>
      <c r="B264" s="12" t="s">
        <v>427</v>
      </c>
      <c r="C264" s="22"/>
      <c r="D264" s="25"/>
      <c r="E264" s="22"/>
      <c r="F264" s="25"/>
      <c r="G264" s="22"/>
      <c r="H264" s="25"/>
      <c r="I264" s="22"/>
      <c r="J264" s="25"/>
      <c r="K264" s="22"/>
      <c r="L264" s="25"/>
      <c r="M264" s="51"/>
      <c r="N264" s="41"/>
    </row>
    <row r="265" spans="1:14" ht="12.75" customHeight="1">
      <c r="A265" s="9" t="s">
        <v>428</v>
      </c>
      <c r="B265" s="12" t="s">
        <v>2</v>
      </c>
      <c r="C265" s="22"/>
      <c r="D265" s="25"/>
      <c r="E265" s="22"/>
      <c r="F265" s="25"/>
      <c r="G265" s="22"/>
      <c r="H265" s="25"/>
      <c r="I265" s="22"/>
      <c r="J265" s="25"/>
      <c r="K265" s="22"/>
      <c r="L265" s="25"/>
      <c r="M265" s="51">
        <v>1734187</v>
      </c>
      <c r="N265" s="41">
        <v>649396</v>
      </c>
    </row>
    <row r="266" spans="1:14" ht="12.75" customHeight="1">
      <c r="A266" s="9" t="s">
        <v>429</v>
      </c>
      <c r="B266" s="12" t="s">
        <v>430</v>
      </c>
      <c r="C266" s="22"/>
      <c r="D266" s="25"/>
      <c r="E266" s="22"/>
      <c r="F266" s="25"/>
      <c r="G266" s="22"/>
      <c r="H266" s="25"/>
      <c r="I266" s="22"/>
      <c r="J266" s="25"/>
      <c r="K266" s="22"/>
      <c r="L266" s="25"/>
      <c r="M266" s="51"/>
      <c r="N266" s="41"/>
    </row>
    <row r="267" spans="1:14" ht="12.75" customHeight="1">
      <c r="A267" s="9" t="s">
        <v>431</v>
      </c>
      <c r="B267" s="12" t="s">
        <v>432</v>
      </c>
      <c r="C267" s="22"/>
      <c r="D267" s="25"/>
      <c r="E267" s="22"/>
      <c r="F267" s="25">
        <v>492346</v>
      </c>
      <c r="G267" s="22"/>
      <c r="H267" s="25">
        <v>2310361</v>
      </c>
      <c r="I267" s="22"/>
      <c r="J267" s="25"/>
      <c r="K267" s="22"/>
      <c r="L267" s="25"/>
      <c r="M267" s="51"/>
      <c r="N267" s="41">
        <v>37780</v>
      </c>
    </row>
    <row r="268" spans="1:14" ht="12.75" customHeight="1">
      <c r="A268" s="9" t="s">
        <v>433</v>
      </c>
      <c r="B268" s="12" t="s">
        <v>434</v>
      </c>
      <c r="C268" s="22"/>
      <c r="D268" s="25"/>
      <c r="E268" s="22"/>
      <c r="F268" s="25"/>
      <c r="G268" s="22"/>
      <c r="H268" s="25"/>
      <c r="I268" s="22"/>
      <c r="J268" s="25"/>
      <c r="K268" s="22"/>
      <c r="L268" s="25"/>
      <c r="M268" s="51"/>
      <c r="N268" s="41"/>
    </row>
    <row r="269" spans="1:14" ht="12.75" customHeight="1">
      <c r="A269" s="9" t="s">
        <v>435</v>
      </c>
      <c r="B269" s="12" t="s">
        <v>436</v>
      </c>
      <c r="C269" s="22"/>
      <c r="D269" s="25"/>
      <c r="E269" s="22"/>
      <c r="F269" s="25"/>
      <c r="G269" s="22"/>
      <c r="H269" s="25"/>
      <c r="I269" s="22"/>
      <c r="J269" s="25"/>
      <c r="K269" s="22"/>
      <c r="L269" s="25"/>
      <c r="M269" s="51"/>
      <c r="N269" s="41"/>
    </row>
    <row r="270" spans="1:14" ht="12.75" customHeight="1">
      <c r="A270" s="9" t="s">
        <v>437</v>
      </c>
      <c r="B270" s="12" t="s">
        <v>438</v>
      </c>
      <c r="C270" s="22"/>
      <c r="D270" s="25"/>
      <c r="E270" s="22"/>
      <c r="F270" s="25"/>
      <c r="G270" s="22"/>
      <c r="H270" s="25"/>
      <c r="I270" s="22"/>
      <c r="J270" s="25"/>
      <c r="K270" s="22"/>
      <c r="L270" s="25"/>
      <c r="M270" s="51"/>
      <c r="N270" s="41"/>
    </row>
    <row r="271" spans="1:14" ht="12.75" customHeight="1">
      <c r="A271" s="9" t="s">
        <v>439</v>
      </c>
      <c r="B271" s="12" t="s">
        <v>440</v>
      </c>
      <c r="C271" s="22"/>
      <c r="D271" s="25"/>
      <c r="E271" s="22"/>
      <c r="F271" s="25"/>
      <c r="G271" s="22"/>
      <c r="H271" s="25"/>
      <c r="I271" s="22"/>
      <c r="J271" s="25"/>
      <c r="K271" s="22"/>
      <c r="L271" s="25"/>
      <c r="M271" s="51"/>
      <c r="N271" s="41"/>
    </row>
    <row r="272" spans="1:14" ht="12.75" customHeight="1">
      <c r="A272" s="9" t="s">
        <v>441</v>
      </c>
      <c r="B272" s="12" t="s">
        <v>442</v>
      </c>
      <c r="C272" s="22"/>
      <c r="D272" s="25"/>
      <c r="E272" s="22"/>
      <c r="F272" s="25"/>
      <c r="G272" s="22"/>
      <c r="H272" s="25"/>
      <c r="I272" s="22"/>
      <c r="J272" s="25"/>
      <c r="K272" s="22"/>
      <c r="L272" s="25"/>
      <c r="M272" s="51"/>
      <c r="N272" s="41"/>
    </row>
    <row r="273" spans="1:14" ht="12.75" customHeight="1">
      <c r="A273" s="10" t="s">
        <v>443</v>
      </c>
      <c r="B273" s="13" t="s">
        <v>444</v>
      </c>
      <c r="C273" s="14">
        <f>SUM(C274:C292)</f>
        <v>0</v>
      </c>
      <c r="D273" s="14">
        <f aca="true" t="shared" si="25" ref="D273:N273">SUM(D274:D292)</f>
        <v>0</v>
      </c>
      <c r="E273" s="14">
        <f t="shared" si="25"/>
        <v>0</v>
      </c>
      <c r="F273" s="14">
        <f t="shared" si="25"/>
        <v>0</v>
      </c>
      <c r="G273" s="14">
        <f t="shared" si="25"/>
        <v>0</v>
      </c>
      <c r="H273" s="14">
        <f t="shared" si="25"/>
        <v>0</v>
      </c>
      <c r="I273" s="14">
        <f t="shared" si="25"/>
        <v>0</v>
      </c>
      <c r="J273" s="14">
        <f t="shared" si="25"/>
        <v>0</v>
      </c>
      <c r="K273" s="14">
        <f t="shared" si="25"/>
        <v>0</v>
      </c>
      <c r="L273" s="14">
        <f t="shared" si="25"/>
        <v>0</v>
      </c>
      <c r="M273" s="14">
        <f t="shared" si="25"/>
        <v>0</v>
      </c>
      <c r="N273" s="14">
        <f t="shared" si="25"/>
        <v>0</v>
      </c>
    </row>
    <row r="274" spans="1:14" ht="12.75" customHeight="1">
      <c r="A274" s="9" t="s">
        <v>445</v>
      </c>
      <c r="B274" s="12" t="s">
        <v>446</v>
      </c>
      <c r="C274" s="22"/>
      <c r="D274" s="25"/>
      <c r="E274" s="22"/>
      <c r="F274" s="25"/>
      <c r="G274" s="22"/>
      <c r="H274" s="25"/>
      <c r="I274" s="22"/>
      <c r="J274" s="25"/>
      <c r="K274" s="22"/>
      <c r="L274" s="25"/>
      <c r="M274" s="51"/>
      <c r="N274" s="41"/>
    </row>
    <row r="275" spans="1:14" ht="12.75" customHeight="1">
      <c r="A275" s="9" t="s">
        <v>447</v>
      </c>
      <c r="B275" s="12" t="s">
        <v>448</v>
      </c>
      <c r="C275" s="22"/>
      <c r="D275" s="25"/>
      <c r="E275" s="22"/>
      <c r="F275" s="25"/>
      <c r="G275" s="22"/>
      <c r="H275" s="25"/>
      <c r="I275" s="22"/>
      <c r="J275" s="25"/>
      <c r="K275" s="22"/>
      <c r="L275" s="25"/>
      <c r="M275" s="51"/>
      <c r="N275" s="41"/>
    </row>
    <row r="276" spans="1:14" ht="12.75" customHeight="1">
      <c r="A276" s="9" t="s">
        <v>449</v>
      </c>
      <c r="B276" s="12" t="s">
        <v>450</v>
      </c>
      <c r="C276" s="22"/>
      <c r="D276" s="25"/>
      <c r="E276" s="22"/>
      <c r="F276" s="25"/>
      <c r="G276" s="22"/>
      <c r="H276" s="25"/>
      <c r="I276" s="22"/>
      <c r="J276" s="25"/>
      <c r="K276" s="22"/>
      <c r="L276" s="25"/>
      <c r="M276" s="51"/>
      <c r="N276" s="41"/>
    </row>
    <row r="277" spans="1:14" ht="12.75" customHeight="1">
      <c r="A277" s="9" t="s">
        <v>451</v>
      </c>
      <c r="B277" s="12" t="s">
        <v>452</v>
      </c>
      <c r="C277" s="22"/>
      <c r="D277" s="25"/>
      <c r="E277" s="22"/>
      <c r="F277" s="25"/>
      <c r="G277" s="22"/>
      <c r="H277" s="25"/>
      <c r="I277" s="22"/>
      <c r="J277" s="25"/>
      <c r="K277" s="22"/>
      <c r="L277" s="25"/>
      <c r="M277" s="51"/>
      <c r="N277" s="41"/>
    </row>
    <row r="278" spans="1:14" ht="12.75" customHeight="1">
      <c r="A278" s="9" t="s">
        <v>453</v>
      </c>
      <c r="B278" s="12" t="s">
        <v>454</v>
      </c>
      <c r="C278" s="22"/>
      <c r="D278" s="25"/>
      <c r="E278" s="22"/>
      <c r="F278" s="25"/>
      <c r="G278" s="22"/>
      <c r="H278" s="25"/>
      <c r="I278" s="22"/>
      <c r="J278" s="25"/>
      <c r="K278" s="22"/>
      <c r="L278" s="25"/>
      <c r="M278" s="51"/>
      <c r="N278" s="41"/>
    </row>
    <row r="279" spans="1:14" ht="12.75" customHeight="1">
      <c r="A279" s="9" t="s">
        <v>455</v>
      </c>
      <c r="B279" s="12" t="s">
        <v>456</v>
      </c>
      <c r="C279" s="22"/>
      <c r="D279" s="25"/>
      <c r="E279" s="22"/>
      <c r="F279" s="25"/>
      <c r="G279" s="22"/>
      <c r="H279" s="25"/>
      <c r="I279" s="22"/>
      <c r="J279" s="25"/>
      <c r="K279" s="22"/>
      <c r="L279" s="25"/>
      <c r="M279" s="51"/>
      <c r="N279" s="41"/>
    </row>
    <row r="280" spans="1:14" ht="12.75" customHeight="1">
      <c r="A280" s="9" t="s">
        <v>457</v>
      </c>
      <c r="B280" s="12" t="s">
        <v>448</v>
      </c>
      <c r="C280" s="22"/>
      <c r="D280" s="25"/>
      <c r="E280" s="22"/>
      <c r="F280" s="25"/>
      <c r="G280" s="22"/>
      <c r="H280" s="25"/>
      <c r="I280" s="22"/>
      <c r="J280" s="25"/>
      <c r="K280" s="22"/>
      <c r="L280" s="25"/>
      <c r="M280" s="51"/>
      <c r="N280" s="41"/>
    </row>
    <row r="281" spans="1:14" ht="12.75" customHeight="1">
      <c r="A281" s="9" t="s">
        <v>458</v>
      </c>
      <c r="B281" s="12" t="s">
        <v>450</v>
      </c>
      <c r="C281" s="22"/>
      <c r="D281" s="25"/>
      <c r="E281" s="22"/>
      <c r="F281" s="25"/>
      <c r="G281" s="22"/>
      <c r="H281" s="25"/>
      <c r="I281" s="22"/>
      <c r="J281" s="25"/>
      <c r="K281" s="22"/>
      <c r="L281" s="25"/>
      <c r="M281" s="51"/>
      <c r="N281" s="41"/>
    </row>
    <row r="282" spans="1:14" ht="12.75" customHeight="1">
      <c r="A282" s="9" t="s">
        <v>459</v>
      </c>
      <c r="B282" s="12" t="s">
        <v>415</v>
      </c>
      <c r="C282" s="22"/>
      <c r="D282" s="25"/>
      <c r="E282" s="22"/>
      <c r="F282" s="25"/>
      <c r="G282" s="22"/>
      <c r="H282" s="25"/>
      <c r="I282" s="22"/>
      <c r="J282" s="25"/>
      <c r="K282" s="22"/>
      <c r="L282" s="25"/>
      <c r="M282" s="51"/>
      <c r="N282" s="41"/>
    </row>
    <row r="283" spans="1:14" ht="12.75" customHeight="1">
      <c r="A283" s="9" t="s">
        <v>460</v>
      </c>
      <c r="B283" s="12" t="s">
        <v>68</v>
      </c>
      <c r="C283" s="22"/>
      <c r="D283" s="25"/>
      <c r="E283" s="22"/>
      <c r="F283" s="25"/>
      <c r="G283" s="22"/>
      <c r="H283" s="25"/>
      <c r="I283" s="22"/>
      <c r="J283" s="25"/>
      <c r="K283" s="22"/>
      <c r="L283" s="25"/>
      <c r="M283" s="51"/>
      <c r="N283" s="41"/>
    </row>
    <row r="284" spans="1:14" ht="12.75" customHeight="1">
      <c r="A284" s="9" t="s">
        <v>461</v>
      </c>
      <c r="B284" s="12" t="s">
        <v>462</v>
      </c>
      <c r="C284" s="22"/>
      <c r="D284" s="25"/>
      <c r="E284" s="22"/>
      <c r="F284" s="25"/>
      <c r="G284" s="22"/>
      <c r="H284" s="25"/>
      <c r="I284" s="22"/>
      <c r="J284" s="25"/>
      <c r="K284" s="22"/>
      <c r="L284" s="25"/>
      <c r="M284" s="51"/>
      <c r="N284" s="41"/>
    </row>
    <row r="285" spans="1:14" ht="12.75" customHeight="1">
      <c r="A285" s="9" t="s">
        <v>463</v>
      </c>
      <c r="B285" s="12" t="s">
        <v>464</v>
      </c>
      <c r="C285" s="22"/>
      <c r="D285" s="25"/>
      <c r="E285" s="22"/>
      <c r="F285" s="25"/>
      <c r="G285" s="22"/>
      <c r="H285" s="25"/>
      <c r="I285" s="22"/>
      <c r="J285" s="25"/>
      <c r="K285" s="22"/>
      <c r="L285" s="25"/>
      <c r="M285" s="51"/>
      <c r="N285" s="41"/>
    </row>
    <row r="286" spans="1:14" ht="12.75" customHeight="1">
      <c r="A286" s="9" t="s">
        <v>465</v>
      </c>
      <c r="B286" s="12" t="s">
        <v>419</v>
      </c>
      <c r="C286" s="22"/>
      <c r="D286" s="25"/>
      <c r="E286" s="22"/>
      <c r="F286" s="25"/>
      <c r="G286" s="22"/>
      <c r="H286" s="25"/>
      <c r="I286" s="22"/>
      <c r="J286" s="25"/>
      <c r="K286" s="22"/>
      <c r="L286" s="25"/>
      <c r="M286" s="51"/>
      <c r="N286" s="41"/>
    </row>
    <row r="287" spans="1:14" ht="12.75" customHeight="1">
      <c r="A287" s="9" t="s">
        <v>466</v>
      </c>
      <c r="B287" s="12" t="s">
        <v>467</v>
      </c>
      <c r="C287" s="22"/>
      <c r="D287" s="25"/>
      <c r="E287" s="22"/>
      <c r="F287" s="25"/>
      <c r="G287" s="22"/>
      <c r="H287" s="25"/>
      <c r="I287" s="22"/>
      <c r="J287" s="25"/>
      <c r="K287" s="22"/>
      <c r="L287" s="25"/>
      <c r="M287" s="51"/>
      <c r="N287" s="41"/>
    </row>
    <row r="288" spans="1:14" ht="12.75" customHeight="1">
      <c r="A288" s="9" t="s">
        <v>468</v>
      </c>
      <c r="B288" s="12" t="s">
        <v>469</v>
      </c>
      <c r="C288" s="22"/>
      <c r="D288" s="25"/>
      <c r="E288" s="22"/>
      <c r="F288" s="25"/>
      <c r="G288" s="22"/>
      <c r="H288" s="25"/>
      <c r="I288" s="22"/>
      <c r="J288" s="25"/>
      <c r="K288" s="22"/>
      <c r="L288" s="25"/>
      <c r="M288" s="51"/>
      <c r="N288" s="41"/>
    </row>
    <row r="289" spans="1:14" ht="12.75" customHeight="1">
      <c r="A289" s="9" t="s">
        <v>470</v>
      </c>
      <c r="B289" s="12" t="s">
        <v>471</v>
      </c>
      <c r="C289" s="22"/>
      <c r="D289" s="25"/>
      <c r="E289" s="22"/>
      <c r="F289" s="25"/>
      <c r="G289" s="22"/>
      <c r="H289" s="25"/>
      <c r="I289" s="22"/>
      <c r="J289" s="25"/>
      <c r="K289" s="22"/>
      <c r="L289" s="25"/>
      <c r="M289" s="51"/>
      <c r="N289" s="41"/>
    </row>
    <row r="290" spans="1:14" ht="12.75" customHeight="1">
      <c r="A290" s="9" t="s">
        <v>472</v>
      </c>
      <c r="B290" s="12" t="s">
        <v>448</v>
      </c>
      <c r="C290" s="22"/>
      <c r="D290" s="25"/>
      <c r="E290" s="22"/>
      <c r="F290" s="25"/>
      <c r="G290" s="22"/>
      <c r="H290" s="25"/>
      <c r="I290" s="22"/>
      <c r="J290" s="25"/>
      <c r="K290" s="22"/>
      <c r="L290" s="25"/>
      <c r="M290" s="51"/>
      <c r="N290" s="41"/>
    </row>
    <row r="291" spans="1:14" ht="12.75" customHeight="1">
      <c r="A291" s="9" t="s">
        <v>473</v>
      </c>
      <c r="B291" s="12" t="s">
        <v>450</v>
      </c>
      <c r="C291" s="22"/>
      <c r="D291" s="25"/>
      <c r="E291" s="22"/>
      <c r="F291" s="25"/>
      <c r="G291" s="22"/>
      <c r="H291" s="25"/>
      <c r="I291" s="22"/>
      <c r="J291" s="25"/>
      <c r="K291" s="22"/>
      <c r="L291" s="25"/>
      <c r="M291" s="51"/>
      <c r="N291" s="41"/>
    </row>
    <row r="292" spans="1:14" ht="12.75" customHeight="1">
      <c r="A292" s="9" t="s">
        <v>474</v>
      </c>
      <c r="B292" s="12" t="s">
        <v>475</v>
      </c>
      <c r="C292" s="22"/>
      <c r="D292" s="25"/>
      <c r="E292" s="22"/>
      <c r="F292" s="25"/>
      <c r="G292" s="22"/>
      <c r="H292" s="25"/>
      <c r="I292" s="22"/>
      <c r="J292" s="25"/>
      <c r="K292" s="22"/>
      <c r="L292" s="25"/>
      <c r="M292" s="51"/>
      <c r="N292" s="41"/>
    </row>
    <row r="293" spans="1:14" ht="12.75" customHeight="1">
      <c r="A293" s="10" t="s">
        <v>476</v>
      </c>
      <c r="B293" s="13" t="s">
        <v>477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42"/>
      <c r="N293" s="42"/>
    </row>
    <row r="294" spans="1:14" ht="12.75" customHeight="1">
      <c r="A294" s="10" t="s">
        <v>478</v>
      </c>
      <c r="B294" s="13" t="s">
        <v>479</v>
      </c>
      <c r="C294" s="14">
        <f>SUM(C295:C302)</f>
        <v>0</v>
      </c>
      <c r="D294" s="14">
        <f aca="true" t="shared" si="26" ref="D294:N294">SUM(D295:D302)</f>
        <v>0</v>
      </c>
      <c r="E294" s="14">
        <f t="shared" si="26"/>
        <v>0</v>
      </c>
      <c r="F294" s="14">
        <f t="shared" si="26"/>
        <v>0</v>
      </c>
      <c r="G294" s="14">
        <f t="shared" si="26"/>
        <v>0</v>
      </c>
      <c r="H294" s="14">
        <f t="shared" si="26"/>
        <v>0</v>
      </c>
      <c r="I294" s="14">
        <f t="shared" si="26"/>
        <v>0</v>
      </c>
      <c r="J294" s="14">
        <f t="shared" si="26"/>
        <v>0</v>
      </c>
      <c r="K294" s="14">
        <f t="shared" si="26"/>
        <v>0</v>
      </c>
      <c r="L294" s="14">
        <f t="shared" si="26"/>
        <v>0</v>
      </c>
      <c r="M294" s="14">
        <f t="shared" si="26"/>
        <v>0</v>
      </c>
      <c r="N294" s="14">
        <f t="shared" si="26"/>
        <v>0</v>
      </c>
    </row>
    <row r="295" spans="1:14" ht="12.75" customHeight="1">
      <c r="A295" s="9" t="s">
        <v>480</v>
      </c>
      <c r="B295" s="12" t="s">
        <v>362</v>
      </c>
      <c r="C295" s="22"/>
      <c r="D295" s="25"/>
      <c r="E295" s="22"/>
      <c r="F295" s="25"/>
      <c r="G295" s="22"/>
      <c r="H295" s="25"/>
      <c r="I295" s="22"/>
      <c r="J295" s="25"/>
      <c r="K295" s="22"/>
      <c r="L295" s="25"/>
      <c r="M295" s="51"/>
      <c r="N295" s="41"/>
    </row>
    <row r="296" spans="1:14" ht="12.75" customHeight="1">
      <c r="A296" s="9" t="s">
        <v>481</v>
      </c>
      <c r="B296" s="12" t="s">
        <v>376</v>
      </c>
      <c r="C296" s="22"/>
      <c r="D296" s="25"/>
      <c r="E296" s="22"/>
      <c r="F296" s="25"/>
      <c r="G296" s="22"/>
      <c r="H296" s="25"/>
      <c r="I296" s="22"/>
      <c r="J296" s="25"/>
      <c r="K296" s="22"/>
      <c r="L296" s="25"/>
      <c r="M296" s="51"/>
      <c r="N296" s="41"/>
    </row>
    <row r="297" spans="1:14" ht="12.75" customHeight="1">
      <c r="A297" s="9" t="s">
        <v>482</v>
      </c>
      <c r="B297" s="12" t="s">
        <v>483</v>
      </c>
      <c r="C297" s="22"/>
      <c r="D297" s="25"/>
      <c r="E297" s="22"/>
      <c r="F297" s="25"/>
      <c r="G297" s="22"/>
      <c r="H297" s="25"/>
      <c r="I297" s="22"/>
      <c r="J297" s="25"/>
      <c r="K297" s="22"/>
      <c r="L297" s="25"/>
      <c r="M297" s="51"/>
      <c r="N297" s="41"/>
    </row>
    <row r="298" spans="1:14" ht="12.75" customHeight="1">
      <c r="A298" s="9" t="s">
        <v>484</v>
      </c>
      <c r="B298" s="12" t="s">
        <v>485</v>
      </c>
      <c r="C298" s="22"/>
      <c r="D298" s="25"/>
      <c r="E298" s="22"/>
      <c r="F298" s="25"/>
      <c r="G298" s="22"/>
      <c r="H298" s="25"/>
      <c r="I298" s="22"/>
      <c r="J298" s="25"/>
      <c r="K298" s="22"/>
      <c r="L298" s="25"/>
      <c r="M298" s="51"/>
      <c r="N298" s="41"/>
    </row>
    <row r="299" spans="1:14" ht="12.75" customHeight="1">
      <c r="A299" s="9" t="s">
        <v>486</v>
      </c>
      <c r="B299" s="12" t="s">
        <v>487</v>
      </c>
      <c r="C299" s="22"/>
      <c r="D299" s="25"/>
      <c r="E299" s="22"/>
      <c r="F299" s="25"/>
      <c r="G299" s="22"/>
      <c r="H299" s="25"/>
      <c r="I299" s="22"/>
      <c r="J299" s="25"/>
      <c r="K299" s="22"/>
      <c r="L299" s="25"/>
      <c r="M299" s="51"/>
      <c r="N299" s="41"/>
    </row>
    <row r="300" spans="1:14" ht="12.75" customHeight="1">
      <c r="A300" s="9" t="s">
        <v>488</v>
      </c>
      <c r="B300" s="12" t="s">
        <v>489</v>
      </c>
      <c r="C300" s="22"/>
      <c r="D300" s="25"/>
      <c r="E300" s="22"/>
      <c r="F300" s="25"/>
      <c r="G300" s="22"/>
      <c r="H300" s="25"/>
      <c r="I300" s="22"/>
      <c r="J300" s="25"/>
      <c r="K300" s="22"/>
      <c r="L300" s="25"/>
      <c r="M300" s="51"/>
      <c r="N300" s="41"/>
    </row>
    <row r="301" spans="1:14" ht="12.75" customHeight="1">
      <c r="A301" s="9" t="s">
        <v>490</v>
      </c>
      <c r="B301" s="12" t="s">
        <v>491</v>
      </c>
      <c r="C301" s="22"/>
      <c r="D301" s="25"/>
      <c r="E301" s="22"/>
      <c r="F301" s="25"/>
      <c r="G301" s="22"/>
      <c r="H301" s="25"/>
      <c r="I301" s="22"/>
      <c r="J301" s="25"/>
      <c r="K301" s="22"/>
      <c r="L301" s="25"/>
      <c r="M301" s="51"/>
      <c r="N301" s="41"/>
    </row>
    <row r="302" spans="1:14" ht="12.75" customHeight="1">
      <c r="A302" s="9" t="s">
        <v>492</v>
      </c>
      <c r="B302" s="12" t="s">
        <v>376</v>
      </c>
      <c r="C302" s="22"/>
      <c r="D302" s="25"/>
      <c r="E302" s="22"/>
      <c r="F302" s="25"/>
      <c r="G302" s="22"/>
      <c r="H302" s="25"/>
      <c r="I302" s="22"/>
      <c r="J302" s="25"/>
      <c r="K302" s="22"/>
      <c r="L302" s="25"/>
      <c r="M302" s="51"/>
      <c r="N302" s="41"/>
    </row>
    <row r="303" spans="1:14" ht="12.75" customHeight="1">
      <c r="A303" s="10" t="s">
        <v>493</v>
      </c>
      <c r="B303" s="13" t="s">
        <v>494</v>
      </c>
      <c r="C303" s="14">
        <f>SUM(C304:C307)</f>
        <v>0</v>
      </c>
      <c r="D303" s="14">
        <f aca="true" t="shared" si="27" ref="D303:N303">SUM(D304:D307)</f>
        <v>3706139</v>
      </c>
      <c r="E303" s="14">
        <f t="shared" si="27"/>
        <v>458192</v>
      </c>
      <c r="F303" s="14">
        <f>SUM(F304:F307)</f>
        <v>724349</v>
      </c>
      <c r="G303" s="14">
        <f>SUM(G304:G307)</f>
        <v>11950297</v>
      </c>
      <c r="H303" s="14">
        <f t="shared" si="27"/>
        <v>0</v>
      </c>
      <c r="I303" s="14">
        <f t="shared" si="27"/>
        <v>0</v>
      </c>
      <c r="J303" s="14">
        <f t="shared" si="27"/>
        <v>0</v>
      </c>
      <c r="K303" s="14">
        <f t="shared" si="27"/>
        <v>0</v>
      </c>
      <c r="L303" s="14">
        <f t="shared" si="27"/>
        <v>0</v>
      </c>
      <c r="M303" s="14">
        <f t="shared" si="27"/>
        <v>0</v>
      </c>
      <c r="N303" s="14">
        <f t="shared" si="27"/>
        <v>0</v>
      </c>
    </row>
    <row r="304" spans="1:14" ht="12.75" customHeight="1">
      <c r="A304" s="9" t="s">
        <v>495</v>
      </c>
      <c r="B304" s="12" t="s">
        <v>496</v>
      </c>
      <c r="C304" s="22"/>
      <c r="D304" s="25"/>
      <c r="E304" s="22"/>
      <c r="F304" s="25"/>
      <c r="G304" s="22"/>
      <c r="H304" s="25"/>
      <c r="I304" s="22"/>
      <c r="J304" s="25"/>
      <c r="K304" s="22"/>
      <c r="L304" s="25"/>
      <c r="M304" s="51"/>
      <c r="N304" s="41"/>
    </row>
    <row r="305" spans="1:14" ht="12.75" customHeight="1">
      <c r="A305" s="9" t="s">
        <v>497</v>
      </c>
      <c r="B305" s="12" t="s">
        <v>498</v>
      </c>
      <c r="C305" s="22"/>
      <c r="D305" s="25"/>
      <c r="E305" s="22"/>
      <c r="F305" s="25"/>
      <c r="G305" s="22"/>
      <c r="H305" s="25"/>
      <c r="I305" s="22"/>
      <c r="J305" s="25"/>
      <c r="K305" s="22"/>
      <c r="L305" s="25"/>
      <c r="M305" s="51"/>
      <c r="N305" s="41"/>
    </row>
    <row r="306" spans="1:14" ht="12.75" customHeight="1">
      <c r="A306" s="9" t="s">
        <v>499</v>
      </c>
      <c r="B306" s="12" t="s">
        <v>500</v>
      </c>
      <c r="C306" s="22"/>
      <c r="D306" s="25"/>
      <c r="E306" s="22"/>
      <c r="F306" s="25"/>
      <c r="G306" s="22"/>
      <c r="H306" s="25"/>
      <c r="I306" s="22"/>
      <c r="J306" s="25"/>
      <c r="K306" s="22"/>
      <c r="L306" s="25"/>
      <c r="M306" s="51"/>
      <c r="N306" s="41"/>
    </row>
    <row r="307" spans="1:14" ht="12.75" customHeight="1">
      <c r="A307" s="9" t="s">
        <v>501</v>
      </c>
      <c r="B307" s="12" t="s">
        <v>502</v>
      </c>
      <c r="C307" s="22"/>
      <c r="D307" s="25">
        <v>3706139</v>
      </c>
      <c r="E307" s="22">
        <v>458192</v>
      </c>
      <c r="F307" s="25">
        <v>724349</v>
      </c>
      <c r="G307" s="22">
        <v>11950297</v>
      </c>
      <c r="H307" s="25"/>
      <c r="I307" s="22"/>
      <c r="J307" s="25"/>
      <c r="K307" s="22"/>
      <c r="L307" s="25"/>
      <c r="M307" s="51"/>
      <c r="N307" s="41"/>
    </row>
    <row r="308" spans="1:14" ht="12.75" customHeight="1">
      <c r="A308" s="57"/>
      <c r="B308" s="28" t="s">
        <v>503</v>
      </c>
      <c r="C308" s="52">
        <f>C3+C69+C121+C123+C128+C130+C133+C137+C141+C150+C167+C177+C186+C190+C202+C210+C212+C219+C225+C228+C252+C257+C273+C293+C294+C303</f>
        <v>94467347</v>
      </c>
      <c r="D308" s="52">
        <f>D3+D69+D121+D123+D128+D130+D133+D137+D141+D150+D167+D177+D186+D190+D202+D210+D212+D219+D225+D228+D252+D257+D273+D293+D294+D303</f>
        <v>90765804</v>
      </c>
      <c r="E308" s="52">
        <f aca="true" t="shared" si="28" ref="E308:N308">E3+E69+E121+E123+E128+E130+E133+E137+E141+E150+E167+E177+E186+E190+E202+E210+E212+E219+E225+E228+E252+E257+E273+E293+E294+E303</f>
        <v>94512391</v>
      </c>
      <c r="F308" s="52">
        <f>F3+F69+F121+F123+F128+F130+F133+F137+F141+F150+F167+F177+F186+F190+F202+F210+F212+F219+F225+F228+F252+F257+F273+F293+F294+F303</f>
        <v>116114565</v>
      </c>
      <c r="G308" s="52">
        <f>G3+G69+G121+G123+G128+G130+G133+G137+G141+G150+G167+G177+G186+G190+G202+G210+G212+G219+G225+G228+G252+G257+G273+G293+G294+G303</f>
        <v>132865912</v>
      </c>
      <c r="H308" s="52">
        <f>H3+H69+H121+H123+H128+H130+H133+H137+H141+H150+H167+H177+H186+H190+H202+H210+H212+H219+H225+H228+H252+H257+H273+H293+H294+H303</f>
        <v>125879240</v>
      </c>
      <c r="I308" s="52">
        <f t="shared" si="28"/>
        <v>123290800</v>
      </c>
      <c r="J308" s="52">
        <f t="shared" si="28"/>
        <v>116797422</v>
      </c>
      <c r="K308" s="52">
        <f t="shared" si="28"/>
        <v>134224000</v>
      </c>
      <c r="L308" s="52">
        <f>L3+L69+L121+L123+L128+L130+L133+L137+L141+L150+L167+L177+L186+L190+L202+L210+L212+L219+L225+L228+L252+L257+L273+L293+L294+L303</f>
        <v>119890952</v>
      </c>
      <c r="M308" s="52">
        <f t="shared" si="28"/>
        <v>119308133</v>
      </c>
      <c r="N308" s="52">
        <f t="shared" si="28"/>
        <v>204242857</v>
      </c>
    </row>
    <row r="309" spans="12:14" ht="12.75" customHeight="1">
      <c r="L309" s="60"/>
      <c r="M309" s="68"/>
      <c r="N309" s="68"/>
    </row>
    <row r="310" spans="10:14" ht="12.75">
      <c r="J310" s="60"/>
      <c r="K310" s="60"/>
      <c r="L310" s="60"/>
      <c r="M310" s="68"/>
      <c r="N310" s="68"/>
    </row>
    <row r="311" spans="7:14" ht="12.75">
      <c r="G311" s="16"/>
      <c r="H311" s="16"/>
      <c r="K311" s="60"/>
      <c r="L311" s="60"/>
      <c r="M311" s="68"/>
      <c r="N311" s="68"/>
    </row>
    <row r="312" spans="7:14" ht="12.75">
      <c r="G312" s="16"/>
      <c r="H312" s="16"/>
      <c r="J312" s="60"/>
      <c r="K312" s="60"/>
      <c r="L312" s="60"/>
      <c r="M312" s="68"/>
      <c r="N312" s="68"/>
    </row>
    <row r="313" spans="7:14" ht="12.75">
      <c r="G313" s="16"/>
      <c r="H313" s="16"/>
      <c r="J313" s="60"/>
      <c r="K313" s="60"/>
      <c r="L313" s="60"/>
      <c r="M313" s="68"/>
      <c r="N313" s="68"/>
    </row>
    <row r="314" spans="7:14" ht="12.75">
      <c r="G314" s="16"/>
      <c r="H314" s="16"/>
      <c r="J314" s="60"/>
      <c r="K314" s="60"/>
      <c r="L314" s="60"/>
      <c r="M314" s="68"/>
      <c r="N314" s="68"/>
    </row>
    <row r="315" spans="7:14" ht="12.75">
      <c r="G315" s="16"/>
      <c r="H315" s="16"/>
      <c r="J315" s="60"/>
      <c r="K315" s="60"/>
      <c r="L315" s="60"/>
      <c r="M315" s="68"/>
      <c r="N315" s="68"/>
    </row>
    <row r="316" spans="7:14" ht="12.75">
      <c r="G316" s="16"/>
      <c r="H316" s="16"/>
      <c r="J316" s="60"/>
      <c r="K316" s="60"/>
      <c r="L316" s="60"/>
      <c r="M316" s="68"/>
      <c r="N316" s="68"/>
    </row>
    <row r="317" spans="7:14" ht="12.75">
      <c r="G317" s="16"/>
      <c r="H317" s="16"/>
      <c r="J317" s="60"/>
      <c r="K317" s="60"/>
      <c r="L317" s="60"/>
      <c r="M317" s="68"/>
      <c r="N317" s="68"/>
    </row>
    <row r="318" spans="7:14" ht="12.75">
      <c r="G318" s="16"/>
      <c r="H318" s="16"/>
      <c r="J318" s="60"/>
      <c r="K318" s="60"/>
      <c r="L318" s="60"/>
      <c r="M318" s="68"/>
      <c r="N318" s="68"/>
    </row>
    <row r="319" spans="10:14" ht="12.75">
      <c r="J319" s="60"/>
      <c r="K319" s="60"/>
      <c r="L319" s="60"/>
      <c r="M319" s="68"/>
      <c r="N319" s="68"/>
    </row>
    <row r="320" spans="10:14" ht="12.75">
      <c r="J320" s="60"/>
      <c r="K320" s="60"/>
      <c r="L320" s="60"/>
      <c r="M320" s="68"/>
      <c r="N320" s="68"/>
    </row>
    <row r="321" spans="10:14" ht="12.75">
      <c r="J321" s="60"/>
      <c r="K321" s="60"/>
      <c r="L321" s="60"/>
      <c r="M321" s="68"/>
      <c r="N321" s="68"/>
    </row>
    <row r="322" spans="10:14" ht="12.75">
      <c r="J322" s="60"/>
      <c r="K322" s="60"/>
      <c r="L322" s="60"/>
      <c r="M322" s="68"/>
      <c r="N322" s="68"/>
    </row>
    <row r="323" spans="10:14" ht="12.75">
      <c r="J323" s="60"/>
      <c r="K323" s="60"/>
      <c r="L323" s="60"/>
      <c r="M323" s="68"/>
      <c r="N323" s="68"/>
    </row>
    <row r="324" spans="10:14" ht="12.75">
      <c r="J324" s="60"/>
      <c r="K324" s="60"/>
      <c r="L324" s="60"/>
      <c r="M324" s="68"/>
      <c r="N324" s="68"/>
    </row>
    <row r="325" spans="10:14" ht="12.75">
      <c r="J325" s="60"/>
      <c r="K325" s="60"/>
      <c r="L325" s="60"/>
      <c r="M325" s="68"/>
      <c r="N325" s="68"/>
    </row>
    <row r="397" spans="6:7" ht="12.75">
      <c r="F397" s="16"/>
      <c r="G397" s="16"/>
    </row>
    <row r="398" spans="6:7" ht="12.75">
      <c r="F398" s="16"/>
      <c r="G398" s="16"/>
    </row>
    <row r="399" spans="6:7" ht="12.75">
      <c r="F399" s="16"/>
      <c r="G399" s="16"/>
    </row>
  </sheetData>
  <sheetProtection/>
  <printOptions/>
  <pageMargins left="0.75" right="0.75" top="1" bottom="1" header="0" footer="0"/>
  <pageSetup horizontalDpi="600" verticalDpi="600" orientation="portrait" paperSize="1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317"/>
  <sheetViews>
    <sheetView zoomScale="174" zoomScaleNormal="174" zoomScalePageLayoutView="0" workbookViewId="0" topLeftCell="A1">
      <pane xSplit="2" ySplit="6" topLeftCell="M29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05" sqref="A305"/>
    </sheetView>
  </sheetViews>
  <sheetFormatPr defaultColWidth="11.421875" defaultRowHeight="12.75"/>
  <cols>
    <col min="1" max="1" width="19.421875" style="0" customWidth="1"/>
    <col min="2" max="2" width="14.140625" style="0" customWidth="1"/>
    <col min="9" max="10" width="11.421875" style="37" customWidth="1"/>
    <col min="11" max="11" width="12.57421875" style="37" customWidth="1"/>
    <col min="12" max="12" width="11.421875" style="37" customWidth="1"/>
    <col min="13" max="13" width="12.7109375" style="44" customWidth="1"/>
    <col min="14" max="14" width="13.421875" style="44" customWidth="1"/>
  </cols>
  <sheetData>
    <row r="4" spans="1:14" s="35" customFormat="1" ht="25.5">
      <c r="A4" s="54" t="s">
        <v>0</v>
      </c>
      <c r="B4" s="54" t="s">
        <v>69</v>
      </c>
      <c r="C4" s="55" t="s">
        <v>70</v>
      </c>
      <c r="D4" s="55" t="s">
        <v>71</v>
      </c>
      <c r="E4" s="53" t="s">
        <v>72</v>
      </c>
      <c r="F4" s="53" t="s">
        <v>73</v>
      </c>
      <c r="G4" s="53" t="s">
        <v>74</v>
      </c>
      <c r="H4" s="53" t="s">
        <v>75</v>
      </c>
      <c r="I4" s="56" t="s">
        <v>76</v>
      </c>
      <c r="J4" s="56" t="s">
        <v>77</v>
      </c>
      <c r="K4" s="56" t="s">
        <v>78</v>
      </c>
      <c r="L4" s="56" t="s">
        <v>79</v>
      </c>
      <c r="M4" s="53" t="s">
        <v>80</v>
      </c>
      <c r="N4" s="53" t="s">
        <v>81</v>
      </c>
    </row>
    <row r="5" spans="1:14" ht="12.75" customHeight="1">
      <c r="A5" s="9" t="s">
        <v>82</v>
      </c>
      <c r="B5" s="12" t="s">
        <v>83</v>
      </c>
      <c r="C5" s="21"/>
      <c r="D5" s="24"/>
      <c r="E5" s="30"/>
      <c r="F5" s="33"/>
      <c r="G5" s="30"/>
      <c r="H5" s="26"/>
      <c r="I5" s="31"/>
      <c r="J5" s="36"/>
      <c r="K5" s="32"/>
      <c r="L5" s="34"/>
      <c r="M5" s="50"/>
      <c r="N5" s="39"/>
    </row>
    <row r="6" spans="1:14" ht="12.75" customHeight="1">
      <c r="A6" s="10" t="s">
        <v>84</v>
      </c>
      <c r="B6" s="13" t="s">
        <v>85</v>
      </c>
      <c r="C6" s="14">
        <f>SUM(C7:C64)</f>
        <v>19972480</v>
      </c>
      <c r="D6" s="14">
        <f aca="true" t="shared" si="0" ref="D6:N6">SUM(D7:D64)</f>
        <v>21298893</v>
      </c>
      <c r="E6" s="14">
        <f t="shared" si="0"/>
        <v>30706051</v>
      </c>
      <c r="F6" s="14">
        <f t="shared" si="0"/>
        <v>21080451</v>
      </c>
      <c r="G6" s="14">
        <f t="shared" si="0"/>
        <v>23023663</v>
      </c>
      <c r="H6" s="14">
        <f t="shared" si="0"/>
        <v>30165075</v>
      </c>
      <c r="I6" s="14">
        <f>SUM(I7:I64)</f>
        <v>20028073</v>
      </c>
      <c r="J6" s="14">
        <f>SUM(J7:J64)</f>
        <v>20234889</v>
      </c>
      <c r="K6" s="14">
        <f>SUM(K7:K64)</f>
        <v>31572454</v>
      </c>
      <c r="L6" s="14">
        <f t="shared" si="0"/>
        <v>21054920</v>
      </c>
      <c r="M6" s="14">
        <f>SUM(M7:M64)</f>
        <v>21400541</v>
      </c>
      <c r="N6" s="14">
        <f t="shared" si="0"/>
        <v>37474479</v>
      </c>
    </row>
    <row r="7" spans="1:14" ht="12.75" customHeight="1">
      <c r="A7" s="9" t="s">
        <v>86</v>
      </c>
      <c r="B7" s="12" t="s">
        <v>87</v>
      </c>
      <c r="C7" s="22"/>
      <c r="D7" s="25"/>
      <c r="E7" s="22"/>
      <c r="F7" s="25"/>
      <c r="G7" s="22"/>
      <c r="H7" s="25"/>
      <c r="I7" s="22"/>
      <c r="J7" s="25"/>
      <c r="K7" s="22"/>
      <c r="L7" s="25"/>
      <c r="M7" s="51"/>
      <c r="N7" s="41"/>
    </row>
    <row r="8" spans="1:14" ht="12.75" customHeight="1">
      <c r="A8" s="9" t="s">
        <v>88</v>
      </c>
      <c r="B8" s="12" t="s">
        <v>89</v>
      </c>
      <c r="C8" s="22"/>
      <c r="D8" s="25"/>
      <c r="E8" s="22"/>
      <c r="F8" s="25"/>
      <c r="G8" s="22"/>
      <c r="H8" s="25"/>
      <c r="I8" s="22"/>
      <c r="J8" s="25"/>
      <c r="K8" s="22"/>
      <c r="L8" s="25"/>
      <c r="M8" s="51"/>
      <c r="N8" s="41"/>
    </row>
    <row r="9" spans="1:14" ht="12.75" customHeight="1">
      <c r="A9" s="9" t="s">
        <v>90</v>
      </c>
      <c r="B9" s="12" t="s">
        <v>3</v>
      </c>
      <c r="C9" s="22">
        <v>3961440</v>
      </c>
      <c r="D9" s="25">
        <v>4473643</v>
      </c>
      <c r="E9" s="22">
        <v>4473643</v>
      </c>
      <c r="F9" s="25">
        <v>4636537</v>
      </c>
      <c r="G9" s="25">
        <v>4423401</v>
      </c>
      <c r="H9" s="25">
        <v>4336618</v>
      </c>
      <c r="I9" s="22">
        <v>4336618</v>
      </c>
      <c r="J9" s="25">
        <v>4336618</v>
      </c>
      <c r="K9" s="22">
        <v>4336618</v>
      </c>
      <c r="L9" s="25">
        <v>4331864</v>
      </c>
      <c r="M9" s="51">
        <v>4336618</v>
      </c>
      <c r="N9" s="41">
        <v>4553449</v>
      </c>
    </row>
    <row r="10" spans="1:14" ht="12.75" customHeight="1">
      <c r="A10" s="9" t="s">
        <v>91</v>
      </c>
      <c r="B10" s="12" t="s">
        <v>92</v>
      </c>
      <c r="C10" s="22"/>
      <c r="D10" s="25"/>
      <c r="E10" s="22"/>
      <c r="F10" s="25"/>
      <c r="G10" s="22"/>
      <c r="H10" s="25"/>
      <c r="I10" s="22"/>
      <c r="J10" s="25"/>
      <c r="K10" s="22"/>
      <c r="L10" s="25"/>
      <c r="M10" s="51"/>
      <c r="N10" s="41"/>
    </row>
    <row r="11" spans="1:14" ht="12.75" customHeight="1">
      <c r="A11" s="9" t="s">
        <v>504</v>
      </c>
      <c r="B11" s="12" t="s">
        <v>541</v>
      </c>
      <c r="C11" s="22">
        <v>1805994</v>
      </c>
      <c r="D11" s="25">
        <v>1805994</v>
      </c>
      <c r="E11" s="22">
        <v>1805994</v>
      </c>
      <c r="F11" s="25">
        <v>1820428</v>
      </c>
      <c r="G11" s="25">
        <v>1780184</v>
      </c>
      <c r="H11" s="25">
        <v>1710671</v>
      </c>
      <c r="I11" s="22">
        <v>1710671</v>
      </c>
      <c r="J11" s="25">
        <v>1710671</v>
      </c>
      <c r="K11" s="22">
        <v>1813506</v>
      </c>
      <c r="L11" s="25">
        <v>1811729</v>
      </c>
      <c r="M11" s="51">
        <v>1813506</v>
      </c>
      <c r="N11" s="41">
        <v>1904183</v>
      </c>
    </row>
    <row r="12" spans="1:14" ht="12.75" customHeight="1">
      <c r="A12" s="9" t="s">
        <v>4</v>
      </c>
      <c r="B12" s="12" t="s">
        <v>5</v>
      </c>
      <c r="C12" s="22">
        <v>859999</v>
      </c>
      <c r="D12" s="25">
        <v>859999</v>
      </c>
      <c r="E12" s="22">
        <v>859999</v>
      </c>
      <c r="F12" s="25">
        <v>868108</v>
      </c>
      <c r="G12" s="22">
        <v>850523</v>
      </c>
      <c r="H12" s="22">
        <v>820149</v>
      </c>
      <c r="I12" s="22">
        <v>820149</v>
      </c>
      <c r="J12" s="25">
        <v>820149</v>
      </c>
      <c r="K12" s="22">
        <v>871025</v>
      </c>
      <c r="L12" s="25">
        <v>870249</v>
      </c>
      <c r="M12" s="51">
        <v>871025</v>
      </c>
      <c r="N12" s="41">
        <v>914574</v>
      </c>
    </row>
    <row r="13" spans="1:14" ht="12.75" customHeight="1">
      <c r="A13" s="9" t="s">
        <v>93</v>
      </c>
      <c r="B13" s="12" t="s">
        <v>94</v>
      </c>
      <c r="C13" s="22"/>
      <c r="D13" s="25"/>
      <c r="E13" s="22"/>
      <c r="F13" s="25"/>
      <c r="G13" s="22"/>
      <c r="H13" s="25"/>
      <c r="I13" s="22"/>
      <c r="J13" s="25"/>
      <c r="K13" s="22"/>
      <c r="L13" s="25"/>
      <c r="M13" s="51"/>
      <c r="N13" s="41"/>
    </row>
    <row r="14" spans="1:14" ht="12.75" customHeight="1">
      <c r="A14" s="9" t="s">
        <v>6</v>
      </c>
      <c r="B14" s="12" t="s">
        <v>7</v>
      </c>
      <c r="C14" s="22"/>
      <c r="D14" s="25"/>
      <c r="E14" s="22"/>
      <c r="F14" s="25"/>
      <c r="G14" s="22"/>
      <c r="H14" s="25"/>
      <c r="I14" s="22"/>
      <c r="J14" s="25"/>
      <c r="K14" s="22"/>
      <c r="L14" s="25"/>
      <c r="M14" s="51"/>
      <c r="N14" s="41"/>
    </row>
    <row r="15" spans="1:14" ht="12.75" customHeight="1">
      <c r="A15" s="9" t="s">
        <v>542</v>
      </c>
      <c r="B15" s="12" t="s">
        <v>543</v>
      </c>
      <c r="C15" s="22">
        <v>1499325</v>
      </c>
      <c r="D15" s="25">
        <v>1499325</v>
      </c>
      <c r="E15" s="22">
        <v>1499325</v>
      </c>
      <c r="F15" s="25">
        <v>1504059</v>
      </c>
      <c r="G15" s="22">
        <v>1481365</v>
      </c>
      <c r="H15" s="22">
        <v>1442164</v>
      </c>
      <c r="I15" s="22">
        <v>1442164</v>
      </c>
      <c r="J15" s="25">
        <v>1442164</v>
      </c>
      <c r="K15" s="22">
        <v>1474443</v>
      </c>
      <c r="L15" s="25">
        <v>1472909</v>
      </c>
      <c r="M15" s="51">
        <v>1474443</v>
      </c>
      <c r="N15" s="41">
        <v>1548164</v>
      </c>
    </row>
    <row r="16" spans="1:14" ht="12.75" customHeight="1">
      <c r="A16" s="9" t="s">
        <v>95</v>
      </c>
      <c r="B16" s="12" t="s">
        <v>96</v>
      </c>
      <c r="C16" s="22"/>
      <c r="D16" s="25"/>
      <c r="E16" s="22"/>
      <c r="F16" s="25"/>
      <c r="G16" s="22"/>
      <c r="H16" s="25"/>
      <c r="I16" s="22"/>
      <c r="J16" s="25"/>
      <c r="K16" s="22"/>
      <c r="L16" s="25"/>
      <c r="M16" s="51"/>
      <c r="N16" s="41"/>
    </row>
    <row r="17" spans="1:14" ht="12.75" customHeight="1">
      <c r="A17" s="9" t="s">
        <v>97</v>
      </c>
      <c r="B17" s="12" t="s">
        <v>98</v>
      </c>
      <c r="C17" s="22"/>
      <c r="D17" s="25"/>
      <c r="E17" s="22"/>
      <c r="F17" s="25"/>
      <c r="G17" s="22"/>
      <c r="H17" s="25"/>
      <c r="I17" s="22"/>
      <c r="J17" s="25"/>
      <c r="K17" s="22"/>
      <c r="L17" s="25"/>
      <c r="M17" s="51"/>
      <c r="N17" s="41"/>
    </row>
    <row r="18" spans="1:14" ht="12.75" customHeight="1">
      <c r="A18" s="9" t="s">
        <v>8</v>
      </c>
      <c r="B18" s="12" t="s">
        <v>9</v>
      </c>
      <c r="C18" s="22"/>
      <c r="D18" s="25"/>
      <c r="E18" s="22"/>
      <c r="F18" s="25"/>
      <c r="G18" s="22"/>
      <c r="H18" s="25"/>
      <c r="I18" s="22"/>
      <c r="J18" s="25"/>
      <c r="K18" s="22"/>
      <c r="L18" s="25"/>
      <c r="M18" s="51"/>
      <c r="N18" s="41"/>
    </row>
    <row r="19" spans="1:14" ht="12.75" customHeight="1">
      <c r="A19" s="9" t="s">
        <v>99</v>
      </c>
      <c r="B19" s="12" t="s">
        <v>100</v>
      </c>
      <c r="C19" s="22"/>
      <c r="D19" s="25"/>
      <c r="E19" s="22"/>
      <c r="F19" s="25"/>
      <c r="G19" s="22"/>
      <c r="H19" s="25"/>
      <c r="I19" s="22"/>
      <c r="J19" s="25"/>
      <c r="K19" s="22"/>
      <c r="L19" s="25"/>
      <c r="M19" s="51"/>
      <c r="N19" s="41"/>
    </row>
    <row r="20" spans="1:14" ht="12.75" customHeight="1">
      <c r="A20" s="9" t="s">
        <v>101</v>
      </c>
      <c r="B20" s="12" t="s">
        <v>102</v>
      </c>
      <c r="C20" s="22"/>
      <c r="D20" s="25"/>
      <c r="E20" s="22"/>
      <c r="F20" s="25"/>
      <c r="G20" s="22"/>
      <c r="H20" s="25"/>
      <c r="I20" s="22"/>
      <c r="J20" s="25"/>
      <c r="K20" s="22"/>
      <c r="L20" s="25"/>
      <c r="M20" s="51"/>
      <c r="N20" s="41"/>
    </row>
    <row r="21" spans="1:14" ht="12.75" customHeight="1">
      <c r="A21" s="9" t="s">
        <v>10</v>
      </c>
      <c r="B21" s="12" t="s">
        <v>11</v>
      </c>
      <c r="C21" s="22"/>
      <c r="D21" s="25"/>
      <c r="E21" s="22"/>
      <c r="F21" s="25"/>
      <c r="G21" s="22"/>
      <c r="H21" s="25"/>
      <c r="I21" s="22"/>
      <c r="J21" s="25"/>
      <c r="K21" s="22"/>
      <c r="L21" s="25"/>
      <c r="M21" s="51"/>
      <c r="N21" s="41"/>
    </row>
    <row r="22" spans="1:14" ht="12.75" customHeight="1">
      <c r="A22" s="9" t="s">
        <v>544</v>
      </c>
      <c r="B22" s="12" t="s">
        <v>545</v>
      </c>
      <c r="C22" s="22"/>
      <c r="D22" s="25">
        <v>1680000</v>
      </c>
      <c r="E22" s="22">
        <v>840000</v>
      </c>
      <c r="F22" s="25">
        <v>840000</v>
      </c>
      <c r="G22" s="22">
        <v>3180000</v>
      </c>
      <c r="H22" s="22">
        <v>840000</v>
      </c>
      <c r="I22" s="22">
        <v>840000</v>
      </c>
      <c r="J22" s="25">
        <v>840000</v>
      </c>
      <c r="K22" s="22">
        <v>840000</v>
      </c>
      <c r="L22" s="25">
        <v>840000</v>
      </c>
      <c r="M22" s="51">
        <v>840000</v>
      </c>
      <c r="N22" s="41">
        <v>840000</v>
      </c>
    </row>
    <row r="23" spans="1:14" ht="12.75" customHeight="1">
      <c r="A23" s="9" t="s">
        <v>103</v>
      </c>
      <c r="B23" s="12" t="s">
        <v>104</v>
      </c>
      <c r="C23" s="22"/>
      <c r="D23" s="25"/>
      <c r="E23" s="22"/>
      <c r="F23" s="25"/>
      <c r="G23" s="22"/>
      <c r="H23" s="25"/>
      <c r="I23" s="22"/>
      <c r="J23" s="25"/>
      <c r="K23" s="22"/>
      <c r="L23" s="25"/>
      <c r="M23" s="51"/>
      <c r="N23" s="41"/>
    </row>
    <row r="24" spans="1:14" ht="12.75" customHeight="1">
      <c r="A24" s="9" t="s">
        <v>12</v>
      </c>
      <c r="B24" s="12" t="s">
        <v>13</v>
      </c>
      <c r="C24" s="22">
        <v>10419</v>
      </c>
      <c r="D24" s="25">
        <v>7641</v>
      </c>
      <c r="E24" s="22">
        <v>7641</v>
      </c>
      <c r="F24" s="25">
        <v>9716</v>
      </c>
      <c r="G24" s="22">
        <v>9716</v>
      </c>
      <c r="H24" s="25">
        <v>9022</v>
      </c>
      <c r="I24" s="22">
        <v>10419</v>
      </c>
      <c r="J24" s="25">
        <v>7988</v>
      </c>
      <c r="K24" s="22">
        <v>7988</v>
      </c>
      <c r="L24" s="25">
        <v>8683</v>
      </c>
      <c r="M24" s="51">
        <v>10419</v>
      </c>
      <c r="N24" s="41">
        <v>9022</v>
      </c>
    </row>
    <row r="25" spans="1:14" ht="12.75" customHeight="1">
      <c r="A25" s="9" t="s">
        <v>546</v>
      </c>
      <c r="B25" s="12" t="s">
        <v>559</v>
      </c>
      <c r="C25" s="22">
        <v>352388</v>
      </c>
      <c r="D25" s="25">
        <v>352388</v>
      </c>
      <c r="E25" s="22">
        <v>352388</v>
      </c>
      <c r="F25" s="25">
        <v>352388</v>
      </c>
      <c r="G25" s="22">
        <v>352388</v>
      </c>
      <c r="H25" s="22">
        <v>338835</v>
      </c>
      <c r="I25" s="22">
        <v>338835</v>
      </c>
      <c r="J25" s="25">
        <v>338835</v>
      </c>
      <c r="K25" s="22">
        <v>338835</v>
      </c>
      <c r="L25" s="25">
        <v>338835</v>
      </c>
      <c r="M25" s="51">
        <v>338835</v>
      </c>
      <c r="N25" s="41">
        <v>355775</v>
      </c>
    </row>
    <row r="26" spans="1:14" ht="12.75" customHeight="1">
      <c r="A26" s="9" t="s">
        <v>105</v>
      </c>
      <c r="B26" s="12" t="s">
        <v>106</v>
      </c>
      <c r="C26" s="22"/>
      <c r="D26" s="25"/>
      <c r="E26" s="22"/>
      <c r="F26" s="25"/>
      <c r="G26" s="22"/>
      <c r="H26" s="25"/>
      <c r="I26" s="22"/>
      <c r="J26" s="25"/>
      <c r="K26" s="22"/>
      <c r="L26" s="25"/>
      <c r="M26" s="51"/>
      <c r="N26" s="41"/>
    </row>
    <row r="27" spans="1:14" ht="12.75" customHeight="1">
      <c r="A27" s="9" t="s">
        <v>14</v>
      </c>
      <c r="B27" s="12" t="s">
        <v>15</v>
      </c>
      <c r="C27" s="22"/>
      <c r="D27" s="25"/>
      <c r="E27" s="22"/>
      <c r="F27" s="25"/>
      <c r="G27" s="22"/>
      <c r="H27" s="25"/>
      <c r="I27" s="22"/>
      <c r="J27" s="25"/>
      <c r="K27" s="22"/>
      <c r="L27" s="25"/>
      <c r="M27" s="51"/>
      <c r="N27" s="41"/>
    </row>
    <row r="28" spans="1:14" ht="12.75" customHeight="1">
      <c r="A28" s="9" t="s">
        <v>16</v>
      </c>
      <c r="B28" s="12" t="s">
        <v>17</v>
      </c>
      <c r="C28" s="22"/>
      <c r="D28" s="25"/>
      <c r="E28" s="22"/>
      <c r="F28" s="25"/>
      <c r="G28" s="22"/>
      <c r="H28" s="25"/>
      <c r="I28" s="22"/>
      <c r="J28" s="25"/>
      <c r="K28" s="22"/>
      <c r="L28" s="25"/>
      <c r="M28" s="51"/>
      <c r="N28" s="41"/>
    </row>
    <row r="29" spans="1:14" ht="12.75" customHeight="1">
      <c r="A29" s="9" t="s">
        <v>18</v>
      </c>
      <c r="B29" s="12" t="s">
        <v>19</v>
      </c>
      <c r="C29" s="22"/>
      <c r="D29" s="25"/>
      <c r="E29" s="22"/>
      <c r="F29" s="25"/>
      <c r="G29" s="22"/>
      <c r="H29" s="25"/>
      <c r="I29" s="22"/>
      <c r="J29" s="25"/>
      <c r="K29" s="22"/>
      <c r="L29" s="25"/>
      <c r="M29" s="51"/>
      <c r="N29" s="41"/>
    </row>
    <row r="30" spans="1:14" ht="12.75" customHeight="1">
      <c r="A30" s="9" t="s">
        <v>107</v>
      </c>
      <c r="B30" s="12" t="s">
        <v>108</v>
      </c>
      <c r="C30" s="22"/>
      <c r="D30" s="25"/>
      <c r="E30" s="22"/>
      <c r="F30" s="25"/>
      <c r="G30" s="22"/>
      <c r="H30" s="25"/>
      <c r="I30" s="22"/>
      <c r="J30" s="25"/>
      <c r="K30" s="22"/>
      <c r="L30" s="25"/>
      <c r="M30" s="51"/>
      <c r="N30" s="41"/>
    </row>
    <row r="31" spans="1:14" ht="12.75" customHeight="1">
      <c r="A31" s="9" t="s">
        <v>109</v>
      </c>
      <c r="B31" s="12" t="s">
        <v>110</v>
      </c>
      <c r="C31" s="22"/>
      <c r="D31" s="25"/>
      <c r="E31" s="22"/>
      <c r="F31" s="25"/>
      <c r="G31" s="22"/>
      <c r="H31" s="25"/>
      <c r="I31" s="22"/>
      <c r="J31" s="25"/>
      <c r="K31" s="22"/>
      <c r="L31" s="25"/>
      <c r="M31" s="51"/>
      <c r="N31" s="41"/>
    </row>
    <row r="32" spans="1:14" ht="12.75" customHeight="1">
      <c r="A32" s="9" t="s">
        <v>20</v>
      </c>
      <c r="B32" s="12" t="s">
        <v>21</v>
      </c>
      <c r="C32" s="22"/>
      <c r="D32" s="25"/>
      <c r="E32" s="22"/>
      <c r="F32" s="25"/>
      <c r="G32" s="22"/>
      <c r="H32" s="25"/>
      <c r="I32" s="22"/>
      <c r="J32" s="25"/>
      <c r="K32" s="22"/>
      <c r="L32" s="25"/>
      <c r="M32" s="51"/>
      <c r="N32" s="41"/>
    </row>
    <row r="33" spans="1:14" ht="12.75" customHeight="1">
      <c r="A33" s="9" t="s">
        <v>520</v>
      </c>
      <c r="B33" s="12" t="s">
        <v>547</v>
      </c>
      <c r="C33" s="22">
        <v>315690</v>
      </c>
      <c r="D33" s="25">
        <v>315690</v>
      </c>
      <c r="E33" s="22">
        <v>315690</v>
      </c>
      <c r="F33" s="25">
        <v>469877</v>
      </c>
      <c r="G33" s="25">
        <v>354236</v>
      </c>
      <c r="H33" s="25">
        <v>354236</v>
      </c>
      <c r="I33" s="22">
        <v>354236</v>
      </c>
      <c r="J33" s="25">
        <v>354236</v>
      </c>
      <c r="K33" s="22">
        <v>373698</v>
      </c>
      <c r="L33" s="25">
        <v>373698</v>
      </c>
      <c r="M33" s="51">
        <v>373698</v>
      </c>
      <c r="N33" s="41">
        <v>392383</v>
      </c>
    </row>
    <row r="34" spans="1:14" ht="12.75" customHeight="1">
      <c r="A34" s="9" t="s">
        <v>548</v>
      </c>
      <c r="B34" s="12" t="s">
        <v>549</v>
      </c>
      <c r="C34" s="22">
        <v>1427927</v>
      </c>
      <c r="D34" s="25">
        <v>1427927</v>
      </c>
      <c r="E34" s="22">
        <v>1427927</v>
      </c>
      <c r="F34" s="25">
        <v>1432435</v>
      </c>
      <c r="G34" s="25">
        <v>1410821</v>
      </c>
      <c r="H34" s="25">
        <v>1373487</v>
      </c>
      <c r="I34" s="22">
        <v>1373487</v>
      </c>
      <c r="J34" s="25">
        <v>1373487</v>
      </c>
      <c r="K34" s="22">
        <v>1404230</v>
      </c>
      <c r="L34" s="25">
        <v>1402768</v>
      </c>
      <c r="M34" s="51">
        <v>1404230</v>
      </c>
      <c r="N34" s="41">
        <v>1474440</v>
      </c>
    </row>
    <row r="35" spans="1:14" ht="12.75" customHeight="1">
      <c r="A35" s="9" t="s">
        <v>592</v>
      </c>
      <c r="B35" s="12" t="s">
        <v>593</v>
      </c>
      <c r="C35" s="22">
        <v>568189</v>
      </c>
      <c r="D35" s="25">
        <v>55986</v>
      </c>
      <c r="E35" s="22">
        <v>55986</v>
      </c>
      <c r="F35" s="25">
        <v>55986</v>
      </c>
      <c r="G35" s="25">
        <v>58338</v>
      </c>
      <c r="H35" s="25">
        <v>58338</v>
      </c>
      <c r="I35" s="22">
        <v>58338</v>
      </c>
      <c r="J35" s="25">
        <v>58338</v>
      </c>
      <c r="K35" s="22">
        <v>71854</v>
      </c>
      <c r="L35" s="25">
        <v>71854</v>
      </c>
      <c r="M35" s="51">
        <v>71854</v>
      </c>
      <c r="N35" s="41">
        <v>71854</v>
      </c>
    </row>
    <row r="36" spans="1:14" ht="12.75" customHeight="1">
      <c r="A36" s="9" t="s">
        <v>550</v>
      </c>
      <c r="B36" s="12" t="s">
        <v>551</v>
      </c>
      <c r="C36" s="22">
        <v>7139636</v>
      </c>
      <c r="D36" s="25">
        <v>7139636</v>
      </c>
      <c r="E36" s="22">
        <v>7139636</v>
      </c>
      <c r="F36" s="25">
        <v>7162179</v>
      </c>
      <c r="G36" s="25">
        <v>7054108</v>
      </c>
      <c r="H36" s="25">
        <v>6867438</v>
      </c>
      <c r="I36" s="22">
        <v>6867438</v>
      </c>
      <c r="J36" s="25">
        <v>6867438</v>
      </c>
      <c r="K36" s="22">
        <v>7021149</v>
      </c>
      <c r="L36" s="25">
        <v>7474129</v>
      </c>
      <c r="M36" s="51">
        <v>7021149</v>
      </c>
      <c r="N36" s="41">
        <v>7372206</v>
      </c>
    </row>
    <row r="37" spans="1:14" ht="12.75" customHeight="1">
      <c r="A37" s="9" t="s">
        <v>111</v>
      </c>
      <c r="B37" s="12" t="s">
        <v>22</v>
      </c>
      <c r="C37" s="22"/>
      <c r="D37" s="25"/>
      <c r="E37" s="22"/>
      <c r="F37" s="25"/>
      <c r="G37" s="22"/>
      <c r="H37" s="25"/>
      <c r="I37" s="22"/>
      <c r="J37" s="25"/>
      <c r="K37" s="22"/>
      <c r="L37" s="25"/>
      <c r="M37" s="51"/>
      <c r="N37" s="41"/>
    </row>
    <row r="38" spans="1:14" ht="12.75" customHeight="1">
      <c r="A38" s="9" t="s">
        <v>528</v>
      </c>
      <c r="B38" s="12" t="s">
        <v>552</v>
      </c>
      <c r="C38" s="22">
        <v>208783</v>
      </c>
      <c r="D38" s="25">
        <v>326193</v>
      </c>
      <c r="E38" s="22">
        <v>267488</v>
      </c>
      <c r="F38" s="25">
        <v>267488</v>
      </c>
      <c r="G38" s="22">
        <v>267488</v>
      </c>
      <c r="H38" s="22">
        <v>267488</v>
      </c>
      <c r="I38" s="22">
        <v>267488</v>
      </c>
      <c r="J38" s="25">
        <v>267488</v>
      </c>
      <c r="K38" s="22">
        <v>273346</v>
      </c>
      <c r="L38" s="25">
        <v>273346</v>
      </c>
      <c r="M38" s="51">
        <v>273346</v>
      </c>
      <c r="N38" s="41">
        <v>286405</v>
      </c>
    </row>
    <row r="39" spans="1:14" ht="12.75" customHeight="1">
      <c r="A39" s="9" t="s">
        <v>112</v>
      </c>
      <c r="B39" s="12" t="s">
        <v>113</v>
      </c>
      <c r="C39" s="22"/>
      <c r="D39" s="25"/>
      <c r="E39" s="22"/>
      <c r="F39" s="25"/>
      <c r="G39" s="22"/>
      <c r="H39" s="25"/>
      <c r="I39" s="22"/>
      <c r="J39" s="25"/>
      <c r="K39" s="22"/>
      <c r="L39" s="25"/>
      <c r="M39" s="51"/>
      <c r="N39" s="41"/>
    </row>
    <row r="40" spans="1:14" ht="12.75" customHeight="1">
      <c r="A40" s="9" t="s">
        <v>114</v>
      </c>
      <c r="B40" s="12" t="s">
        <v>115</v>
      </c>
      <c r="C40" s="22"/>
      <c r="D40" s="25"/>
      <c r="E40" s="22"/>
      <c r="F40" s="25"/>
      <c r="G40" s="22"/>
      <c r="H40" s="25"/>
      <c r="I40" s="22"/>
      <c r="J40" s="25"/>
      <c r="K40" s="22"/>
      <c r="L40" s="25"/>
      <c r="M40" s="51"/>
      <c r="N40" s="41"/>
    </row>
    <row r="41" spans="1:14" ht="12.75" customHeight="1">
      <c r="A41" s="9" t="s">
        <v>116</v>
      </c>
      <c r="B41" s="12" t="s">
        <v>23</v>
      </c>
      <c r="C41" s="22">
        <v>429616</v>
      </c>
      <c r="D41" s="25">
        <v>430932</v>
      </c>
      <c r="E41" s="22">
        <v>655095</v>
      </c>
      <c r="F41" s="25">
        <v>444155</v>
      </c>
      <c r="G41" s="22">
        <v>423527</v>
      </c>
      <c r="H41" s="25">
        <v>627720</v>
      </c>
      <c r="I41" s="22">
        <v>409401</v>
      </c>
      <c r="J41" s="25">
        <v>409401</v>
      </c>
      <c r="K41" s="22">
        <v>633260</v>
      </c>
      <c r="L41" s="25">
        <v>405271</v>
      </c>
      <c r="M41" s="51">
        <v>442766</v>
      </c>
      <c r="N41" s="41">
        <v>649247</v>
      </c>
    </row>
    <row r="42" spans="1:14" ht="12.75" customHeight="1">
      <c r="A42" s="9" t="s">
        <v>117</v>
      </c>
      <c r="B42" s="12" t="s">
        <v>118</v>
      </c>
      <c r="C42" s="22"/>
      <c r="D42" s="25"/>
      <c r="E42" s="22"/>
      <c r="F42" s="25"/>
      <c r="G42" s="22"/>
      <c r="H42" s="25"/>
      <c r="I42" s="22"/>
      <c r="J42" s="25"/>
      <c r="K42" s="22"/>
      <c r="L42" s="25"/>
      <c r="M42" s="51"/>
      <c r="N42" s="41"/>
    </row>
    <row r="43" spans="1:14" ht="12.75" customHeight="1">
      <c r="A43" s="9" t="s">
        <v>119</v>
      </c>
      <c r="B43" s="12" t="s">
        <v>120</v>
      </c>
      <c r="C43" s="22"/>
      <c r="D43" s="25"/>
      <c r="E43" s="22"/>
      <c r="F43" s="25"/>
      <c r="G43" s="22"/>
      <c r="H43" s="25"/>
      <c r="I43" s="22"/>
      <c r="J43" s="25"/>
      <c r="K43" s="22"/>
      <c r="L43" s="25"/>
      <c r="M43" s="51"/>
      <c r="N43" s="41"/>
    </row>
    <row r="44" spans="1:14" ht="12.75" customHeight="1">
      <c r="A44" s="9" t="s">
        <v>121</v>
      </c>
      <c r="B44" s="12" t="s">
        <v>122</v>
      </c>
      <c r="C44" s="22"/>
      <c r="D44" s="25"/>
      <c r="E44" s="22"/>
      <c r="F44" s="25"/>
      <c r="G44" s="22"/>
      <c r="H44" s="25"/>
      <c r="I44" s="22"/>
      <c r="J44" s="25"/>
      <c r="K44" s="22"/>
      <c r="L44" s="25"/>
      <c r="M44" s="51"/>
      <c r="N44" s="41"/>
    </row>
    <row r="45" spans="1:14" ht="12.75" customHeight="1">
      <c r="A45" s="9" t="s">
        <v>123</v>
      </c>
      <c r="B45" s="12" t="s">
        <v>124</v>
      </c>
      <c r="C45" s="22"/>
      <c r="D45" s="25"/>
      <c r="E45" s="22"/>
      <c r="F45" s="25"/>
      <c r="G45" s="22"/>
      <c r="H45" s="25"/>
      <c r="I45" s="22"/>
      <c r="J45" s="25"/>
      <c r="K45" s="22"/>
      <c r="L45" s="25"/>
      <c r="M45" s="51"/>
      <c r="N45" s="41"/>
    </row>
    <row r="46" spans="1:14" ht="12.75" customHeight="1">
      <c r="A46" s="9" t="s">
        <v>125</v>
      </c>
      <c r="B46" s="12" t="s">
        <v>122</v>
      </c>
      <c r="C46" s="22"/>
      <c r="D46" s="25"/>
      <c r="E46" s="22"/>
      <c r="F46" s="25"/>
      <c r="G46" s="22"/>
      <c r="H46" s="25"/>
      <c r="I46" s="22"/>
      <c r="J46" s="25"/>
      <c r="K46" s="22"/>
      <c r="L46" s="25"/>
      <c r="M46" s="51"/>
      <c r="N46" s="41"/>
    </row>
    <row r="47" spans="1:14" ht="12.75" customHeight="1">
      <c r="A47" s="9" t="s">
        <v>563</v>
      </c>
      <c r="B47" s="12" t="s">
        <v>564</v>
      </c>
      <c r="C47" s="22"/>
      <c r="D47" s="25"/>
      <c r="E47" s="22">
        <v>5097708</v>
      </c>
      <c r="F47" s="25">
        <v>117640</v>
      </c>
      <c r="G47" s="22"/>
      <c r="H47" s="25">
        <v>5005212</v>
      </c>
      <c r="I47" s="22"/>
      <c r="J47" s="25"/>
      <c r="K47" s="22">
        <v>5005212</v>
      </c>
      <c r="L47" s="25"/>
      <c r="M47" s="51"/>
      <c r="N47" s="41">
        <v>5005212</v>
      </c>
    </row>
    <row r="48" spans="1:14" ht="12.75" customHeight="1">
      <c r="A48" s="9" t="s">
        <v>565</v>
      </c>
      <c r="B48" s="12" t="s">
        <v>566</v>
      </c>
      <c r="C48" s="22"/>
      <c r="D48" s="25"/>
      <c r="E48" s="22">
        <v>4412292</v>
      </c>
      <c r="F48" s="25">
        <v>102599</v>
      </c>
      <c r="G48" s="22"/>
      <c r="H48" s="25">
        <v>4332244</v>
      </c>
      <c r="I48" s="22"/>
      <c r="J48" s="25"/>
      <c r="K48" s="22">
        <v>4332244</v>
      </c>
      <c r="L48" s="25"/>
      <c r="M48" s="51"/>
      <c r="N48" s="41">
        <v>4332244</v>
      </c>
    </row>
    <row r="49" spans="1:14" ht="12.75" customHeight="1">
      <c r="A49" s="9" t="s">
        <v>126</v>
      </c>
      <c r="B49" s="12" t="s">
        <v>127</v>
      </c>
      <c r="C49" s="22"/>
      <c r="D49" s="25"/>
      <c r="E49" s="22"/>
      <c r="F49" s="25"/>
      <c r="G49" s="22"/>
      <c r="H49" s="25"/>
      <c r="I49" s="22"/>
      <c r="J49" s="25"/>
      <c r="K49" s="22"/>
      <c r="L49" s="25"/>
      <c r="M49" s="51"/>
      <c r="N49" s="41"/>
    </row>
    <row r="50" spans="1:14" ht="12.75" customHeight="1">
      <c r="A50" s="9" t="s">
        <v>128</v>
      </c>
      <c r="B50" s="12" t="s">
        <v>122</v>
      </c>
      <c r="C50" s="22"/>
      <c r="D50" s="25"/>
      <c r="E50" s="22"/>
      <c r="F50" s="25"/>
      <c r="G50" s="22"/>
      <c r="H50" s="25"/>
      <c r="I50" s="22"/>
      <c r="J50" s="25"/>
      <c r="K50" s="22"/>
      <c r="L50" s="25"/>
      <c r="M50" s="51"/>
      <c r="N50" s="41"/>
    </row>
    <row r="51" spans="1:14" ht="12.75" customHeight="1">
      <c r="A51" s="9" t="s">
        <v>129</v>
      </c>
      <c r="B51" s="12" t="s">
        <v>130</v>
      </c>
      <c r="C51" s="22"/>
      <c r="D51" s="25"/>
      <c r="E51" s="22"/>
      <c r="F51" s="25"/>
      <c r="G51" s="22"/>
      <c r="H51" s="25"/>
      <c r="I51" s="22"/>
      <c r="J51" s="25"/>
      <c r="K51" s="22"/>
      <c r="L51" s="25"/>
      <c r="M51" s="51"/>
      <c r="N51" s="41"/>
    </row>
    <row r="52" spans="1:14" ht="12.75" customHeight="1">
      <c r="A52" s="9" t="s">
        <v>553</v>
      </c>
      <c r="B52" s="12" t="s">
        <v>554</v>
      </c>
      <c r="C52" s="22"/>
      <c r="D52" s="25"/>
      <c r="E52" s="22"/>
      <c r="F52" s="25"/>
      <c r="G52" s="22"/>
      <c r="H52" s="25"/>
      <c r="I52" s="22"/>
      <c r="J52" s="25"/>
      <c r="K52" s="22"/>
      <c r="L52" s="25"/>
      <c r="M52" s="51"/>
      <c r="N52" s="41"/>
    </row>
    <row r="53" spans="1:14" ht="12.75" customHeight="1">
      <c r="A53" s="9" t="s">
        <v>131</v>
      </c>
      <c r="B53" s="12" t="s">
        <v>132</v>
      </c>
      <c r="C53" s="22"/>
      <c r="D53" s="25"/>
      <c r="E53" s="22"/>
      <c r="F53" s="25"/>
      <c r="G53" s="22"/>
      <c r="H53" s="25"/>
      <c r="I53" s="22"/>
      <c r="J53" s="25"/>
      <c r="K53" s="22"/>
      <c r="L53" s="25"/>
      <c r="M53" s="51"/>
      <c r="N53" s="41"/>
    </row>
    <row r="54" spans="1:14" ht="12.75" customHeight="1">
      <c r="A54" s="9" t="s">
        <v>133</v>
      </c>
      <c r="B54" s="12" t="s">
        <v>24</v>
      </c>
      <c r="C54" s="22">
        <v>1116680</v>
      </c>
      <c r="D54" s="25">
        <v>837045</v>
      </c>
      <c r="E54" s="22">
        <v>963956</v>
      </c>
      <c r="F54" s="25">
        <v>868080</v>
      </c>
      <c r="G54" s="22">
        <v>982367</v>
      </c>
      <c r="H54" s="25">
        <v>932885</v>
      </c>
      <c r="I54" s="22">
        <v>832089</v>
      </c>
      <c r="J54" s="25">
        <v>1083618</v>
      </c>
      <c r="K54" s="22">
        <v>978939</v>
      </c>
      <c r="L54" s="25">
        <v>1131344</v>
      </c>
      <c r="M54" s="51">
        <v>1159256</v>
      </c>
      <c r="N54" s="41">
        <v>1129599</v>
      </c>
    </row>
    <row r="55" spans="1:14" ht="12.75" customHeight="1">
      <c r="A55" s="9" t="s">
        <v>134</v>
      </c>
      <c r="B55" s="12" t="s">
        <v>38</v>
      </c>
      <c r="C55" s="22">
        <v>276394</v>
      </c>
      <c r="D55" s="25">
        <v>86494</v>
      </c>
      <c r="E55" s="22">
        <v>79321</v>
      </c>
      <c r="F55" s="25">
        <v>128776</v>
      </c>
      <c r="G55" s="22">
        <v>395201</v>
      </c>
      <c r="H55" s="25">
        <v>396606</v>
      </c>
      <c r="I55" s="22">
        <v>366740</v>
      </c>
      <c r="J55" s="25">
        <v>324458</v>
      </c>
      <c r="K55" s="22">
        <v>617982</v>
      </c>
      <c r="L55" s="25">
        <v>248241</v>
      </c>
      <c r="M55" s="51">
        <v>969396</v>
      </c>
      <c r="N55" s="41">
        <v>1243157</v>
      </c>
    </row>
    <row r="56" spans="1:14" ht="12.75" customHeight="1">
      <c r="A56" s="9" t="s">
        <v>135</v>
      </c>
      <c r="B56" s="12" t="s">
        <v>136</v>
      </c>
      <c r="C56" s="22"/>
      <c r="D56" s="25"/>
      <c r="E56" s="22"/>
      <c r="F56" s="25"/>
      <c r="G56" s="22"/>
      <c r="H56" s="25"/>
      <c r="I56" s="22"/>
      <c r="J56" s="25"/>
      <c r="K56" s="22"/>
      <c r="L56" s="25"/>
      <c r="M56" s="51"/>
      <c r="N56" s="41"/>
    </row>
    <row r="57" spans="1:14" ht="12.75" customHeight="1">
      <c r="A57" s="9" t="s">
        <v>137</v>
      </c>
      <c r="B57" s="12" t="s">
        <v>138</v>
      </c>
      <c r="C57" s="22"/>
      <c r="D57" s="25"/>
      <c r="E57" s="22"/>
      <c r="F57" s="25"/>
      <c r="G57" s="22"/>
      <c r="H57" s="25"/>
      <c r="I57" s="22"/>
      <c r="J57" s="25"/>
      <c r="K57" s="22"/>
      <c r="L57" s="25"/>
      <c r="M57" s="51"/>
      <c r="N57" s="41"/>
    </row>
    <row r="58" spans="1:14" ht="12.75" customHeight="1">
      <c r="A58" s="9" t="s">
        <v>139</v>
      </c>
      <c r="B58" s="12" t="s">
        <v>140</v>
      </c>
      <c r="C58" s="22"/>
      <c r="D58" s="25"/>
      <c r="E58" s="22"/>
      <c r="F58" s="25"/>
      <c r="G58" s="22"/>
      <c r="H58" s="25"/>
      <c r="I58" s="22"/>
      <c r="J58" s="25"/>
      <c r="K58" s="22"/>
      <c r="L58" s="25"/>
      <c r="M58" s="51"/>
      <c r="N58" s="41">
        <v>872565</v>
      </c>
    </row>
    <row r="59" spans="1:14" ht="12.75" customHeight="1">
      <c r="A59" s="9" t="s">
        <v>141</v>
      </c>
      <c r="B59" s="12" t="s">
        <v>142</v>
      </c>
      <c r="C59" s="22"/>
      <c r="D59" s="25"/>
      <c r="E59" s="22"/>
      <c r="F59" s="25"/>
      <c r="G59" s="22"/>
      <c r="H59" s="25"/>
      <c r="I59" s="22"/>
      <c r="J59" s="25"/>
      <c r="K59" s="22">
        <v>1178125</v>
      </c>
      <c r="L59" s="25"/>
      <c r="M59" s="51"/>
      <c r="N59" s="41"/>
    </row>
    <row r="60" spans="1:14" ht="12.75" customHeight="1">
      <c r="A60" s="9" t="s">
        <v>143</v>
      </c>
      <c r="B60" s="12" t="s">
        <v>144</v>
      </c>
      <c r="C60" s="22"/>
      <c r="D60" s="25"/>
      <c r="E60" s="22"/>
      <c r="F60" s="25"/>
      <c r="G60" s="22"/>
      <c r="H60" s="25"/>
      <c r="I60" s="22"/>
      <c r="J60" s="25"/>
      <c r="K60" s="22"/>
      <c r="L60" s="25"/>
      <c r="M60" s="51"/>
      <c r="N60" s="41"/>
    </row>
    <row r="61" spans="1:14" ht="12.75" customHeight="1">
      <c r="A61" s="9" t="s">
        <v>145</v>
      </c>
      <c r="B61" s="12" t="s">
        <v>146</v>
      </c>
      <c r="C61" s="22"/>
      <c r="D61" s="25"/>
      <c r="E61" s="22">
        <v>451962</v>
      </c>
      <c r="F61" s="25"/>
      <c r="G61" s="22"/>
      <c r="H61" s="25">
        <v>451962</v>
      </c>
      <c r="I61" s="22"/>
      <c r="J61" s="25"/>
      <c r="K61" s="22"/>
      <c r="L61" s="25"/>
      <c r="M61" s="51"/>
      <c r="N61" s="41"/>
    </row>
    <row r="62" spans="1:14" ht="12.75" customHeight="1">
      <c r="A62" s="9" t="s">
        <v>147</v>
      </c>
      <c r="B62" s="12" t="s">
        <v>148</v>
      </c>
      <c r="C62" s="22"/>
      <c r="D62" s="25"/>
      <c r="E62" s="22"/>
      <c r="F62" s="25"/>
      <c r="G62" s="22"/>
      <c r="H62" s="25"/>
      <c r="I62" s="22"/>
      <c r="J62" s="25"/>
      <c r="K62" s="22"/>
      <c r="L62" s="25"/>
      <c r="M62" s="51"/>
      <c r="N62" s="41"/>
    </row>
    <row r="63" spans="1:14" ht="12.75" customHeight="1">
      <c r="A63" s="9" t="s">
        <v>149</v>
      </c>
      <c r="B63" s="12" t="s">
        <v>150</v>
      </c>
      <c r="C63" s="22"/>
      <c r="D63" s="25"/>
      <c r="E63" s="22"/>
      <c r="F63" s="25"/>
      <c r="G63" s="22"/>
      <c r="H63" s="25"/>
      <c r="I63" s="22"/>
      <c r="J63" s="25"/>
      <c r="K63" s="22"/>
      <c r="L63" s="25"/>
      <c r="M63" s="51"/>
      <c r="N63" s="41">
        <v>4520000</v>
      </c>
    </row>
    <row r="64" spans="1:14" ht="12.75" customHeight="1">
      <c r="A64" s="9" t="s">
        <v>151</v>
      </c>
      <c r="B64" s="12" t="s">
        <v>152</v>
      </c>
      <c r="C64" s="22"/>
      <c r="D64" s="25"/>
      <c r="E64" s="22"/>
      <c r="F64" s="25"/>
      <c r="G64" s="22"/>
      <c r="H64" s="25"/>
      <c r="I64" s="22"/>
      <c r="J64" s="25"/>
      <c r="K64" s="22"/>
      <c r="L64" s="25"/>
      <c r="M64" s="51"/>
      <c r="N64" s="41"/>
    </row>
    <row r="65" spans="1:14" ht="12.75" customHeight="1">
      <c r="A65" s="10" t="s">
        <v>153</v>
      </c>
      <c r="B65" s="13" t="s">
        <v>154</v>
      </c>
      <c r="C65" s="14">
        <f>SUM(C66:C115)</f>
        <v>5314007</v>
      </c>
      <c r="D65" s="14">
        <f aca="true" t="shared" si="1" ref="D65:N65">SUM(D66:D115)</f>
        <v>6723753</v>
      </c>
      <c r="E65" s="14">
        <f t="shared" si="1"/>
        <v>7397989</v>
      </c>
      <c r="F65" s="14">
        <f t="shared" si="1"/>
        <v>6837242</v>
      </c>
      <c r="G65" s="14">
        <f t="shared" si="1"/>
        <v>6833315</v>
      </c>
      <c r="H65" s="14">
        <f t="shared" si="1"/>
        <v>8098367</v>
      </c>
      <c r="I65" s="14">
        <f>SUM(I66:I115)</f>
        <v>6833521</v>
      </c>
      <c r="J65" s="14">
        <f t="shared" si="1"/>
        <v>6426258</v>
      </c>
      <c r="K65" s="14">
        <f t="shared" si="1"/>
        <v>8454082</v>
      </c>
      <c r="L65" s="14">
        <f t="shared" si="1"/>
        <v>6661797</v>
      </c>
      <c r="M65" s="14">
        <f t="shared" si="1"/>
        <v>6806687</v>
      </c>
      <c r="N65" s="14">
        <f t="shared" si="1"/>
        <v>8771455</v>
      </c>
    </row>
    <row r="66" spans="1:14" ht="12.75" customHeight="1">
      <c r="A66" s="9" t="s">
        <v>155</v>
      </c>
      <c r="B66" s="12" t="s">
        <v>89</v>
      </c>
      <c r="C66" s="22"/>
      <c r="D66" s="25"/>
      <c r="E66" s="22"/>
      <c r="F66" s="25"/>
      <c r="G66" s="22"/>
      <c r="H66" s="25"/>
      <c r="I66" s="22"/>
      <c r="J66" s="25"/>
      <c r="K66" s="22"/>
      <c r="L66" s="25"/>
      <c r="M66" s="51"/>
      <c r="N66" s="41"/>
    </row>
    <row r="67" spans="1:14" ht="12.75" customHeight="1">
      <c r="A67" s="9" t="s">
        <v>156</v>
      </c>
      <c r="B67" s="12" t="s">
        <v>3</v>
      </c>
      <c r="C67" s="22">
        <v>1834758</v>
      </c>
      <c r="D67" s="25">
        <v>1834758</v>
      </c>
      <c r="E67" s="22">
        <v>1834758</v>
      </c>
      <c r="F67" s="25">
        <v>1947087</v>
      </c>
      <c r="G67" s="25">
        <v>1947087</v>
      </c>
      <c r="H67" s="25">
        <v>1947087</v>
      </c>
      <c r="I67" s="22">
        <v>1947087</v>
      </c>
      <c r="J67" s="25">
        <v>1947087</v>
      </c>
      <c r="K67" s="22">
        <v>1947087</v>
      </c>
      <c r="L67" s="25">
        <v>2110359</v>
      </c>
      <c r="M67" s="51">
        <v>1947087</v>
      </c>
      <c r="N67" s="41">
        <v>2044442</v>
      </c>
    </row>
    <row r="68" spans="1:14" ht="12.75" customHeight="1">
      <c r="A68" s="9" t="s">
        <v>157</v>
      </c>
      <c r="B68" s="12" t="s">
        <v>92</v>
      </c>
      <c r="C68" s="22"/>
      <c r="D68" s="25"/>
      <c r="E68" s="22"/>
      <c r="F68" s="25"/>
      <c r="G68" s="22"/>
      <c r="H68" s="25"/>
      <c r="I68" s="22"/>
      <c r="J68" s="25"/>
      <c r="K68" s="22"/>
      <c r="L68" s="25"/>
      <c r="M68" s="51"/>
      <c r="N68" s="41"/>
    </row>
    <row r="69" spans="1:14" ht="12.75" customHeight="1">
      <c r="A69" s="9" t="s">
        <v>532</v>
      </c>
      <c r="B69" s="12" t="s">
        <v>541</v>
      </c>
      <c r="C69" s="22">
        <v>127601</v>
      </c>
      <c r="D69" s="25">
        <v>127601</v>
      </c>
      <c r="E69" s="22">
        <v>127601</v>
      </c>
      <c r="F69" s="22">
        <v>127601</v>
      </c>
      <c r="G69" s="22">
        <v>127601</v>
      </c>
      <c r="H69" s="22">
        <v>127601</v>
      </c>
      <c r="I69" s="22">
        <v>127601</v>
      </c>
      <c r="J69" s="25">
        <v>127601</v>
      </c>
      <c r="K69" s="22">
        <v>153404</v>
      </c>
      <c r="L69" s="25">
        <v>39407</v>
      </c>
      <c r="M69" s="51">
        <v>39407</v>
      </c>
      <c r="N69" s="41">
        <v>41377</v>
      </c>
    </row>
    <row r="70" spans="1:14" ht="12.75" customHeight="1">
      <c r="A70" s="9" t="s">
        <v>158</v>
      </c>
      <c r="B70" s="12" t="s">
        <v>159</v>
      </c>
      <c r="C70" s="22">
        <v>69992</v>
      </c>
      <c r="D70" s="25">
        <v>69992</v>
      </c>
      <c r="E70" s="22">
        <v>69992</v>
      </c>
      <c r="F70" s="22">
        <v>69992</v>
      </c>
      <c r="G70" s="22">
        <v>69992</v>
      </c>
      <c r="H70" s="22">
        <v>69992</v>
      </c>
      <c r="I70" s="22">
        <v>69992</v>
      </c>
      <c r="J70" s="25">
        <v>69992</v>
      </c>
      <c r="K70" s="22">
        <v>83634</v>
      </c>
      <c r="L70" s="25">
        <v>8917</v>
      </c>
      <c r="M70" s="51">
        <v>8917</v>
      </c>
      <c r="N70" s="41">
        <v>41919</v>
      </c>
    </row>
    <row r="71" spans="1:14" ht="12.75" customHeight="1">
      <c r="A71" s="9" t="s">
        <v>160</v>
      </c>
      <c r="B71" s="12" t="s">
        <v>94</v>
      </c>
      <c r="C71" s="22"/>
      <c r="D71" s="25"/>
      <c r="E71" s="22"/>
      <c r="F71" s="25"/>
      <c r="G71" s="22"/>
      <c r="H71" s="25"/>
      <c r="I71" s="22"/>
      <c r="J71" s="25"/>
      <c r="K71" s="22"/>
      <c r="L71" s="25"/>
      <c r="M71" s="51"/>
      <c r="N71" s="41"/>
    </row>
    <row r="72" spans="1:14" ht="12.75" customHeight="1">
      <c r="A72" s="9" t="s">
        <v>25</v>
      </c>
      <c r="B72" s="12" t="s">
        <v>26</v>
      </c>
      <c r="C72" s="22"/>
      <c r="D72" s="25"/>
      <c r="E72" s="22"/>
      <c r="F72" s="25"/>
      <c r="G72" s="22"/>
      <c r="H72" s="25"/>
      <c r="I72" s="22"/>
      <c r="J72" s="25"/>
      <c r="K72" s="22"/>
      <c r="L72" s="25"/>
      <c r="M72" s="51"/>
      <c r="N72" s="41"/>
    </row>
    <row r="73" spans="1:14" ht="12.75" customHeight="1">
      <c r="A73" s="9" t="s">
        <v>555</v>
      </c>
      <c r="B73" s="12" t="s">
        <v>556</v>
      </c>
      <c r="C73" s="22">
        <v>426792</v>
      </c>
      <c r="D73" s="25">
        <v>426792</v>
      </c>
      <c r="E73" s="22">
        <v>426792</v>
      </c>
      <c r="F73" s="22">
        <v>450381</v>
      </c>
      <c r="G73" s="22">
        <v>450381</v>
      </c>
      <c r="H73" s="22">
        <v>450381</v>
      </c>
      <c r="I73" s="22">
        <v>450381</v>
      </c>
      <c r="J73" s="25">
        <v>450381</v>
      </c>
      <c r="K73" s="22">
        <v>458665</v>
      </c>
      <c r="L73" s="25">
        <v>419036</v>
      </c>
      <c r="M73" s="51">
        <v>419036</v>
      </c>
      <c r="N73" s="41">
        <v>442344</v>
      </c>
    </row>
    <row r="74" spans="1:14" ht="12.75" customHeight="1">
      <c r="A74" s="9" t="s">
        <v>161</v>
      </c>
      <c r="B74" s="12" t="s">
        <v>98</v>
      </c>
      <c r="C74" s="22"/>
      <c r="D74" s="25"/>
      <c r="E74" s="22"/>
      <c r="F74" s="25"/>
      <c r="G74" s="22"/>
      <c r="H74" s="25"/>
      <c r="I74" s="22"/>
      <c r="J74" s="25"/>
      <c r="K74" s="22"/>
      <c r="L74" s="25"/>
      <c r="M74" s="51"/>
      <c r="N74" s="41"/>
    </row>
    <row r="75" spans="1:14" ht="12.75" customHeight="1">
      <c r="A75" s="9" t="s">
        <v>27</v>
      </c>
      <c r="B75" s="12" t="s">
        <v>28</v>
      </c>
      <c r="C75" s="22"/>
      <c r="D75" s="25"/>
      <c r="E75" s="22"/>
      <c r="F75" s="25"/>
      <c r="G75" s="22"/>
      <c r="H75" s="25"/>
      <c r="I75" s="22"/>
      <c r="J75" s="25"/>
      <c r="K75" s="22"/>
      <c r="L75" s="25"/>
      <c r="M75" s="51"/>
      <c r="N75" s="41"/>
    </row>
    <row r="76" spans="1:14" ht="12.75" customHeight="1">
      <c r="A76" s="9" t="s">
        <v>162</v>
      </c>
      <c r="B76" s="12" t="s">
        <v>100</v>
      </c>
      <c r="C76" s="22"/>
      <c r="D76" s="25"/>
      <c r="E76" s="22"/>
      <c r="F76" s="25"/>
      <c r="G76" s="22"/>
      <c r="H76" s="25"/>
      <c r="I76" s="22"/>
      <c r="J76" s="25"/>
      <c r="K76" s="22"/>
      <c r="L76" s="25"/>
      <c r="M76" s="51"/>
      <c r="N76" s="41"/>
    </row>
    <row r="77" spans="1:14" ht="12.75" customHeight="1">
      <c r="A77" s="9" t="s">
        <v>163</v>
      </c>
      <c r="B77" s="12" t="s">
        <v>102</v>
      </c>
      <c r="C77" s="22"/>
      <c r="D77" s="25"/>
      <c r="E77" s="22"/>
      <c r="F77" s="25"/>
      <c r="G77" s="22"/>
      <c r="H77" s="25"/>
      <c r="I77" s="22"/>
      <c r="J77" s="25"/>
      <c r="K77" s="22"/>
      <c r="L77" s="25"/>
      <c r="M77" s="51"/>
      <c r="N77" s="41"/>
    </row>
    <row r="78" spans="1:14" ht="12.75" customHeight="1">
      <c r="A78" s="9" t="s">
        <v>29</v>
      </c>
      <c r="B78" s="12" t="s">
        <v>30</v>
      </c>
      <c r="C78" s="22"/>
      <c r="D78" s="25"/>
      <c r="E78" s="22"/>
      <c r="F78" s="25"/>
      <c r="G78" s="22"/>
      <c r="H78" s="25"/>
      <c r="I78" s="22"/>
      <c r="J78" s="25"/>
      <c r="K78" s="22"/>
      <c r="L78" s="25"/>
      <c r="M78" s="51"/>
      <c r="N78" s="41"/>
    </row>
    <row r="79" spans="1:14" ht="12.75" customHeight="1">
      <c r="A79" s="9" t="s">
        <v>557</v>
      </c>
      <c r="B79" s="12" t="s">
        <v>545</v>
      </c>
      <c r="C79" s="22"/>
      <c r="D79" s="25">
        <v>1220000</v>
      </c>
      <c r="E79" s="22">
        <v>610000</v>
      </c>
      <c r="F79" s="22">
        <v>610000</v>
      </c>
      <c r="G79" s="22">
        <v>880000</v>
      </c>
      <c r="H79" s="22">
        <v>610000</v>
      </c>
      <c r="I79" s="22">
        <v>610000</v>
      </c>
      <c r="J79" s="25">
        <v>610000</v>
      </c>
      <c r="K79" s="22">
        <v>610000</v>
      </c>
      <c r="L79" s="25">
        <v>1060000</v>
      </c>
      <c r="M79" s="51">
        <v>1060000</v>
      </c>
      <c r="N79" s="41">
        <v>1060000</v>
      </c>
    </row>
    <row r="80" spans="1:14" ht="12.75" customHeight="1">
      <c r="A80" s="9" t="s">
        <v>164</v>
      </c>
      <c r="B80" s="12" t="s">
        <v>104</v>
      </c>
      <c r="C80" s="22"/>
      <c r="D80" s="25"/>
      <c r="E80" s="22"/>
      <c r="F80" s="25"/>
      <c r="G80" s="22"/>
      <c r="H80" s="25"/>
      <c r="I80" s="22"/>
      <c r="J80" s="25"/>
      <c r="K80" s="22"/>
      <c r="L80" s="25"/>
      <c r="M80" s="51"/>
      <c r="N80" s="41"/>
    </row>
    <row r="81" spans="1:14" ht="12.75" customHeight="1">
      <c r="A81" s="9" t="s">
        <v>165</v>
      </c>
      <c r="B81" s="12" t="s">
        <v>13</v>
      </c>
      <c r="C81" s="22"/>
      <c r="D81" s="25"/>
      <c r="E81" s="22"/>
      <c r="F81" s="25"/>
      <c r="G81" s="22"/>
      <c r="H81" s="25"/>
      <c r="I81" s="22"/>
      <c r="J81" s="25"/>
      <c r="K81" s="22"/>
      <c r="L81" s="25"/>
      <c r="M81" s="51"/>
      <c r="N81" s="41"/>
    </row>
    <row r="82" spans="1:14" ht="12.75" customHeight="1">
      <c r="A82" s="9" t="s">
        <v>558</v>
      </c>
      <c r="B82" s="12" t="s">
        <v>559</v>
      </c>
      <c r="C82" s="22">
        <v>94871</v>
      </c>
      <c r="D82" s="25">
        <v>94871</v>
      </c>
      <c r="E82" s="22">
        <v>94871</v>
      </c>
      <c r="F82" s="22">
        <v>108424</v>
      </c>
      <c r="G82" s="22">
        <v>108424</v>
      </c>
      <c r="H82" s="22">
        <v>108424</v>
      </c>
      <c r="I82" s="22">
        <v>108424</v>
      </c>
      <c r="J82" s="25">
        <v>108424</v>
      </c>
      <c r="K82" s="22">
        <v>108424</v>
      </c>
      <c r="L82" s="25">
        <v>94871</v>
      </c>
      <c r="M82" s="51">
        <v>94871</v>
      </c>
      <c r="N82" s="41">
        <v>140954</v>
      </c>
    </row>
    <row r="83" spans="1:14" ht="12.75" customHeight="1">
      <c r="A83" s="9" t="s">
        <v>166</v>
      </c>
      <c r="B83" s="12" t="s">
        <v>106</v>
      </c>
      <c r="C83" s="22"/>
      <c r="D83" s="25"/>
      <c r="E83" s="22"/>
      <c r="F83" s="25"/>
      <c r="G83" s="22"/>
      <c r="H83" s="25"/>
      <c r="I83" s="22"/>
      <c r="J83" s="25"/>
      <c r="K83" s="22"/>
      <c r="L83" s="25"/>
      <c r="M83" s="51"/>
      <c r="N83" s="41"/>
    </row>
    <row r="84" spans="1:14" ht="12.75" customHeight="1">
      <c r="A84" s="9" t="s">
        <v>31</v>
      </c>
      <c r="B84" s="12" t="s">
        <v>32</v>
      </c>
      <c r="C84" s="22"/>
      <c r="D84" s="25"/>
      <c r="E84" s="22"/>
      <c r="F84" s="25"/>
      <c r="G84" s="22"/>
      <c r="H84" s="25"/>
      <c r="I84" s="22"/>
      <c r="J84" s="25"/>
      <c r="K84" s="22"/>
      <c r="L84" s="25"/>
      <c r="M84" s="51"/>
      <c r="N84" s="41"/>
    </row>
    <row r="85" spans="1:14" ht="12.75" customHeight="1">
      <c r="A85" s="9" t="s">
        <v>33</v>
      </c>
      <c r="B85" s="12" t="s">
        <v>34</v>
      </c>
      <c r="C85" s="22"/>
      <c r="D85" s="25"/>
      <c r="E85" s="22"/>
      <c r="F85" s="25"/>
      <c r="G85" s="22"/>
      <c r="H85" s="25"/>
      <c r="I85" s="22"/>
      <c r="J85" s="25"/>
      <c r="K85" s="22"/>
      <c r="L85" s="25"/>
      <c r="M85" s="51"/>
      <c r="N85" s="41"/>
    </row>
    <row r="86" spans="1:14" ht="12.75" customHeight="1">
      <c r="A86" s="9" t="s">
        <v>35</v>
      </c>
      <c r="B86" s="12" t="s">
        <v>36</v>
      </c>
      <c r="C86" s="22"/>
      <c r="D86" s="25"/>
      <c r="E86" s="22"/>
      <c r="F86" s="25"/>
      <c r="G86" s="22"/>
      <c r="H86" s="25"/>
      <c r="I86" s="22"/>
      <c r="J86" s="25"/>
      <c r="K86" s="22"/>
      <c r="L86" s="25"/>
      <c r="M86" s="51"/>
      <c r="N86" s="41"/>
    </row>
    <row r="87" spans="1:14" ht="12.75" customHeight="1">
      <c r="A87" s="9" t="s">
        <v>167</v>
      </c>
      <c r="B87" s="12" t="s">
        <v>110</v>
      </c>
      <c r="C87" s="22"/>
      <c r="D87" s="25"/>
      <c r="E87" s="22"/>
      <c r="F87" s="25"/>
      <c r="G87" s="22"/>
      <c r="H87" s="25"/>
      <c r="I87" s="22"/>
      <c r="J87" s="25"/>
      <c r="K87" s="22"/>
      <c r="L87" s="25"/>
      <c r="M87" s="51"/>
      <c r="N87" s="41"/>
    </row>
    <row r="88" spans="1:14" ht="12.75" customHeight="1">
      <c r="A88" s="9" t="s">
        <v>37</v>
      </c>
      <c r="B88" s="12" t="s">
        <v>21</v>
      </c>
      <c r="C88" s="22"/>
      <c r="D88" s="25"/>
      <c r="E88" s="22"/>
      <c r="F88" s="25"/>
      <c r="G88" s="22"/>
      <c r="H88" s="25"/>
      <c r="I88" s="22"/>
      <c r="J88" s="25"/>
      <c r="K88" s="22"/>
      <c r="L88" s="25"/>
      <c r="M88" s="51"/>
      <c r="N88" s="41"/>
    </row>
    <row r="89" spans="1:14" ht="12.75" customHeight="1">
      <c r="A89" s="9" t="s">
        <v>569</v>
      </c>
      <c r="B89" s="12" t="s">
        <v>521</v>
      </c>
      <c r="C89" s="22">
        <v>80415</v>
      </c>
      <c r="D89" s="25">
        <v>80415</v>
      </c>
      <c r="E89" s="22">
        <v>80415</v>
      </c>
      <c r="F89" s="25">
        <v>80415</v>
      </c>
      <c r="G89" s="22">
        <v>80415</v>
      </c>
      <c r="H89" s="22">
        <v>80415</v>
      </c>
      <c r="I89" s="22">
        <v>80415</v>
      </c>
      <c r="J89" s="25">
        <v>80415</v>
      </c>
      <c r="K89" s="22">
        <v>83383</v>
      </c>
      <c r="L89" s="25">
        <v>64511</v>
      </c>
      <c r="M89" s="51">
        <v>64511</v>
      </c>
      <c r="N89" s="41">
        <v>68857</v>
      </c>
    </row>
    <row r="90" spans="1:14" ht="12.75" customHeight="1">
      <c r="A90" s="9" t="s">
        <v>560</v>
      </c>
      <c r="B90" s="12" t="s">
        <v>549</v>
      </c>
      <c r="C90" s="22">
        <v>406471</v>
      </c>
      <c r="D90" s="25">
        <v>406471</v>
      </c>
      <c r="E90" s="22">
        <v>406471</v>
      </c>
      <c r="F90" s="25">
        <v>406471</v>
      </c>
      <c r="G90" s="22">
        <v>406471</v>
      </c>
      <c r="H90" s="25">
        <v>406471</v>
      </c>
      <c r="I90" s="22">
        <v>406471</v>
      </c>
      <c r="J90" s="25">
        <v>406471</v>
      </c>
      <c r="K90" s="22">
        <v>414359</v>
      </c>
      <c r="L90" s="25">
        <v>376617</v>
      </c>
      <c r="M90" s="51">
        <v>376617</v>
      </c>
      <c r="N90" s="41">
        <v>620978</v>
      </c>
    </row>
    <row r="91" spans="1:14" ht="12.75" customHeight="1">
      <c r="A91" s="9" t="s">
        <v>594</v>
      </c>
      <c r="B91" s="12" t="s">
        <v>595</v>
      </c>
      <c r="C91" s="22">
        <v>17073</v>
      </c>
      <c r="D91" s="25">
        <v>17073</v>
      </c>
      <c r="E91" s="22">
        <v>17073</v>
      </c>
      <c r="F91" s="25">
        <v>332265</v>
      </c>
      <c r="G91" s="25">
        <v>53369</v>
      </c>
      <c r="H91" s="25">
        <v>53369</v>
      </c>
      <c r="I91" s="22">
        <v>53369</v>
      </c>
      <c r="J91" s="25">
        <v>53369</v>
      </c>
      <c r="K91" s="22">
        <v>66885</v>
      </c>
      <c r="L91" s="25">
        <v>13516</v>
      </c>
      <c r="M91" s="51">
        <v>13516</v>
      </c>
      <c r="N91" s="41">
        <v>13516</v>
      </c>
    </row>
    <row r="92" spans="1:14" ht="12.75" customHeight="1">
      <c r="A92" s="9" t="s">
        <v>561</v>
      </c>
      <c r="B92" s="12" t="s">
        <v>551</v>
      </c>
      <c r="C92" s="22">
        <v>2032351</v>
      </c>
      <c r="D92" s="25">
        <v>2032351</v>
      </c>
      <c r="E92" s="22">
        <v>2032351</v>
      </c>
      <c r="F92" s="25">
        <v>2144680</v>
      </c>
      <c r="G92" s="22">
        <v>2144680</v>
      </c>
      <c r="H92" s="25">
        <v>2144680</v>
      </c>
      <c r="I92" s="22">
        <v>2144680</v>
      </c>
      <c r="J92" s="25">
        <v>2144680</v>
      </c>
      <c r="K92" s="22">
        <v>2184125</v>
      </c>
      <c r="L92" s="25">
        <v>1995411</v>
      </c>
      <c r="M92" s="51">
        <v>1995411</v>
      </c>
      <c r="N92" s="41">
        <v>1883100</v>
      </c>
    </row>
    <row r="93" spans="1:14" ht="12.75" customHeight="1">
      <c r="A93" s="9" t="s">
        <v>168</v>
      </c>
      <c r="B93" s="12" t="s">
        <v>113</v>
      </c>
      <c r="C93" s="22"/>
      <c r="D93" s="25"/>
      <c r="E93" s="22"/>
      <c r="F93" s="25"/>
      <c r="G93" s="22"/>
      <c r="H93" s="25"/>
      <c r="I93" s="22"/>
      <c r="J93" s="25"/>
      <c r="K93" s="22"/>
      <c r="L93" s="25"/>
      <c r="M93" s="51"/>
      <c r="N93" s="41"/>
    </row>
    <row r="94" spans="1:14" ht="12.75" customHeight="1">
      <c r="A94" s="9" t="s">
        <v>169</v>
      </c>
      <c r="B94" s="12" t="s">
        <v>115</v>
      </c>
      <c r="C94" s="22"/>
      <c r="D94" s="25"/>
      <c r="E94" s="22"/>
      <c r="F94" s="25"/>
      <c r="G94" s="22"/>
      <c r="H94" s="25"/>
      <c r="I94" s="22"/>
      <c r="J94" s="25"/>
      <c r="K94" s="22"/>
      <c r="L94" s="25"/>
      <c r="M94" s="51"/>
      <c r="N94" s="41"/>
    </row>
    <row r="95" spans="1:14" ht="12.75" customHeight="1">
      <c r="A95" s="9" t="s">
        <v>170</v>
      </c>
      <c r="B95" s="12" t="s">
        <v>23</v>
      </c>
      <c r="C95" s="22">
        <v>111477</v>
      </c>
      <c r="D95" s="25">
        <v>111477</v>
      </c>
      <c r="E95" s="22">
        <v>128649</v>
      </c>
      <c r="F95" s="25">
        <v>120904</v>
      </c>
      <c r="G95" s="22">
        <v>117844</v>
      </c>
      <c r="H95" s="25">
        <v>134747</v>
      </c>
      <c r="I95" s="22">
        <v>117844</v>
      </c>
      <c r="J95" s="25">
        <v>117844</v>
      </c>
      <c r="K95" s="22">
        <v>135794</v>
      </c>
      <c r="L95" s="25">
        <v>112454</v>
      </c>
      <c r="M95" s="51">
        <v>108470</v>
      </c>
      <c r="N95" s="41"/>
    </row>
    <row r="96" spans="1:14" ht="12.75" customHeight="1">
      <c r="A96" s="9" t="s">
        <v>171</v>
      </c>
      <c r="B96" s="12" t="s">
        <v>118</v>
      </c>
      <c r="C96" s="22"/>
      <c r="D96" s="25"/>
      <c r="E96" s="22"/>
      <c r="F96" s="25"/>
      <c r="G96" s="22"/>
      <c r="H96" s="25"/>
      <c r="I96" s="22"/>
      <c r="J96" s="25"/>
      <c r="K96" s="22"/>
      <c r="L96" s="25"/>
      <c r="M96" s="51"/>
      <c r="N96" s="41"/>
    </row>
    <row r="97" spans="1:14" ht="12.75" customHeight="1">
      <c r="A97" s="9" t="s">
        <v>172</v>
      </c>
      <c r="B97" s="12" t="s">
        <v>120</v>
      </c>
      <c r="C97" s="22"/>
      <c r="D97" s="25"/>
      <c r="E97" s="22"/>
      <c r="F97" s="25"/>
      <c r="G97" s="22"/>
      <c r="H97" s="25"/>
      <c r="I97" s="22"/>
      <c r="J97" s="25"/>
      <c r="K97" s="22"/>
      <c r="L97" s="25"/>
      <c r="M97" s="51"/>
      <c r="N97" s="41"/>
    </row>
    <row r="98" spans="1:14" ht="12.75" customHeight="1">
      <c r="A98" s="9" t="s">
        <v>173</v>
      </c>
      <c r="B98" s="12" t="s">
        <v>122</v>
      </c>
      <c r="C98" s="22"/>
      <c r="D98" s="25"/>
      <c r="E98" s="22"/>
      <c r="F98" s="25"/>
      <c r="G98" s="22"/>
      <c r="H98" s="25"/>
      <c r="I98" s="22"/>
      <c r="J98" s="25"/>
      <c r="K98" s="22"/>
      <c r="L98" s="25"/>
      <c r="M98" s="51"/>
      <c r="N98" s="41"/>
    </row>
    <row r="99" spans="1:14" ht="12.75" customHeight="1">
      <c r="A99" s="9" t="s">
        <v>174</v>
      </c>
      <c r="B99" s="12" t="s">
        <v>124</v>
      </c>
      <c r="C99" s="22"/>
      <c r="D99" s="25"/>
      <c r="E99" s="22"/>
      <c r="F99" s="25"/>
      <c r="G99" s="22"/>
      <c r="H99" s="25"/>
      <c r="I99" s="22"/>
      <c r="J99" s="25"/>
      <c r="K99" s="22"/>
      <c r="L99" s="25"/>
      <c r="M99" s="51"/>
      <c r="N99" s="41"/>
    </row>
    <row r="100" spans="1:14" ht="12.75" customHeight="1">
      <c r="A100" s="9" t="s">
        <v>175</v>
      </c>
      <c r="B100" s="12" t="s">
        <v>176</v>
      </c>
      <c r="C100" s="22"/>
      <c r="D100" s="25"/>
      <c r="E100" s="22"/>
      <c r="F100" s="25"/>
      <c r="G100" s="22"/>
      <c r="H100" s="25"/>
      <c r="I100" s="22"/>
      <c r="J100" s="25"/>
      <c r="K100" s="22"/>
      <c r="L100" s="25"/>
      <c r="M100" s="51"/>
      <c r="N100" s="41"/>
    </row>
    <row r="101" spans="1:14" ht="12.75" customHeight="1">
      <c r="A101" s="9" t="s">
        <v>567</v>
      </c>
      <c r="B101" s="12" t="s">
        <v>564</v>
      </c>
      <c r="C101" s="22"/>
      <c r="D101" s="25"/>
      <c r="E101" s="22">
        <v>679077</v>
      </c>
      <c r="F101" s="25">
        <v>9959</v>
      </c>
      <c r="G101" s="22"/>
      <c r="H101" s="25">
        <v>689036</v>
      </c>
      <c r="I101" s="22"/>
      <c r="J101" s="25"/>
      <c r="K101" s="22">
        <v>689036</v>
      </c>
      <c r="L101" s="25"/>
      <c r="M101" s="51"/>
      <c r="N101" s="41">
        <v>298905</v>
      </c>
    </row>
    <row r="102" spans="1:14" ht="12.75" customHeight="1">
      <c r="A102" s="9" t="s">
        <v>568</v>
      </c>
      <c r="B102" s="12" t="s">
        <v>566</v>
      </c>
      <c r="C102" s="22"/>
      <c r="D102" s="25"/>
      <c r="E102" s="22">
        <v>587775</v>
      </c>
      <c r="F102" s="25">
        <v>8617</v>
      </c>
      <c r="G102" s="22"/>
      <c r="H102" s="25">
        <v>596392</v>
      </c>
      <c r="I102" s="22"/>
      <c r="J102" s="25"/>
      <c r="K102" s="22">
        <v>596392</v>
      </c>
      <c r="L102" s="25"/>
      <c r="M102" s="51"/>
      <c r="N102" s="41">
        <v>258716</v>
      </c>
    </row>
    <row r="103" spans="1:14" ht="12.75" customHeight="1">
      <c r="A103" s="9" t="s">
        <v>177</v>
      </c>
      <c r="B103" s="12" t="s">
        <v>132</v>
      </c>
      <c r="C103" s="22"/>
      <c r="D103" s="25"/>
      <c r="E103" s="22"/>
      <c r="F103" s="25"/>
      <c r="G103" s="22"/>
      <c r="H103" s="25"/>
      <c r="I103" s="22"/>
      <c r="J103" s="25"/>
      <c r="K103" s="22"/>
      <c r="L103" s="25"/>
      <c r="M103" s="51"/>
      <c r="N103" s="41"/>
    </row>
    <row r="104" spans="1:14" ht="12.75" customHeight="1">
      <c r="A104" s="9" t="s">
        <v>178</v>
      </c>
      <c r="B104" s="12" t="s">
        <v>24</v>
      </c>
      <c r="C104" s="22">
        <v>50574</v>
      </c>
      <c r="D104" s="25">
        <v>236012</v>
      </c>
      <c r="E104" s="22">
        <v>193867</v>
      </c>
      <c r="F104" s="25">
        <v>338021</v>
      </c>
      <c r="G104" s="25">
        <v>271923</v>
      </c>
      <c r="H104" s="25">
        <v>346892</v>
      </c>
      <c r="I104" s="22">
        <v>330926</v>
      </c>
      <c r="J104" s="25">
        <v>70960</v>
      </c>
      <c r="K104" s="22">
        <v>76282</v>
      </c>
      <c r="L104" s="25">
        <v>51446</v>
      </c>
      <c r="M104" s="51">
        <v>39028</v>
      </c>
      <c r="N104" s="41">
        <v>186355</v>
      </c>
    </row>
    <row r="105" spans="1:14" ht="12.75" customHeight="1">
      <c r="A105" s="9" t="s">
        <v>179</v>
      </c>
      <c r="B105" s="12" t="s">
        <v>38</v>
      </c>
      <c r="C105" s="22">
        <v>61632</v>
      </c>
      <c r="D105" s="25">
        <v>65940</v>
      </c>
      <c r="E105" s="22">
        <v>32970</v>
      </c>
      <c r="F105" s="25">
        <v>82425</v>
      </c>
      <c r="G105" s="22">
        <v>175128</v>
      </c>
      <c r="H105" s="25">
        <v>257553</v>
      </c>
      <c r="I105" s="22">
        <v>386331</v>
      </c>
      <c r="J105" s="25">
        <v>239034</v>
      </c>
      <c r="K105" s="22">
        <v>450237</v>
      </c>
      <c r="L105" s="25">
        <v>315252</v>
      </c>
      <c r="M105" s="51">
        <v>639816</v>
      </c>
      <c r="N105" s="41">
        <v>567282</v>
      </c>
    </row>
    <row r="106" spans="1:14" ht="12.75" customHeight="1">
      <c r="A106" s="9" t="s">
        <v>180</v>
      </c>
      <c r="B106" s="12" t="s">
        <v>138</v>
      </c>
      <c r="C106" s="22"/>
      <c r="D106" s="25"/>
      <c r="E106" s="22"/>
      <c r="F106" s="25"/>
      <c r="G106" s="22"/>
      <c r="H106" s="25"/>
      <c r="I106" s="22"/>
      <c r="J106" s="25"/>
      <c r="K106" s="22"/>
      <c r="L106" s="25"/>
      <c r="M106" s="51"/>
      <c r="N106" s="41"/>
    </row>
    <row r="107" spans="1:14" ht="12.75" customHeight="1">
      <c r="A107" s="9" t="s">
        <v>181</v>
      </c>
      <c r="B107" s="12" t="s">
        <v>140</v>
      </c>
      <c r="C107" s="22"/>
      <c r="D107" s="25"/>
      <c r="E107" s="22"/>
      <c r="F107" s="25"/>
      <c r="G107" s="22"/>
      <c r="H107" s="25"/>
      <c r="I107" s="22"/>
      <c r="J107" s="25"/>
      <c r="K107" s="22"/>
      <c r="L107" s="25"/>
      <c r="M107" s="51"/>
      <c r="N107" s="41"/>
    </row>
    <row r="108" spans="1:14" ht="12.75" customHeight="1">
      <c r="A108" s="9" t="s">
        <v>182</v>
      </c>
      <c r="B108" s="12" t="s">
        <v>142</v>
      </c>
      <c r="C108" s="22"/>
      <c r="D108" s="25"/>
      <c r="E108" s="22"/>
      <c r="F108" s="25"/>
      <c r="G108" s="22"/>
      <c r="H108" s="25"/>
      <c r="I108" s="22"/>
      <c r="J108" s="25"/>
      <c r="K108" s="22">
        <v>396375</v>
      </c>
      <c r="L108" s="25"/>
      <c r="M108" s="51"/>
      <c r="N108" s="41"/>
    </row>
    <row r="109" spans="1:14" ht="12.75" customHeight="1">
      <c r="A109" s="9" t="s">
        <v>183</v>
      </c>
      <c r="B109" s="12" t="s">
        <v>144</v>
      </c>
      <c r="C109" s="22"/>
      <c r="D109" s="25"/>
      <c r="E109" s="22"/>
      <c r="F109" s="25"/>
      <c r="G109" s="22"/>
      <c r="H109" s="25"/>
      <c r="I109" s="22"/>
      <c r="J109" s="25"/>
      <c r="K109" s="22"/>
      <c r="L109" s="25"/>
      <c r="M109" s="51"/>
      <c r="N109" s="41">
        <v>217710</v>
      </c>
    </row>
    <row r="110" spans="1:14" ht="12.75" customHeight="1">
      <c r="A110" s="9" t="s">
        <v>184</v>
      </c>
      <c r="B110" s="12" t="s">
        <v>185</v>
      </c>
      <c r="C110" s="22"/>
      <c r="D110" s="25"/>
      <c r="E110" s="22">
        <v>75327</v>
      </c>
      <c r="F110" s="25"/>
      <c r="G110" s="22"/>
      <c r="H110" s="25">
        <v>75327</v>
      </c>
      <c r="I110" s="22"/>
      <c r="J110" s="25"/>
      <c r="K110" s="22"/>
      <c r="L110" s="25"/>
      <c r="M110" s="51"/>
      <c r="N110" s="41"/>
    </row>
    <row r="111" spans="1:14" ht="12.75" customHeight="1">
      <c r="A111" s="9" t="s">
        <v>186</v>
      </c>
      <c r="B111" s="12" t="s">
        <v>187</v>
      </c>
      <c r="C111" s="22"/>
      <c r="D111" s="25"/>
      <c r="E111" s="22"/>
      <c r="F111" s="25"/>
      <c r="G111" s="22"/>
      <c r="H111" s="25"/>
      <c r="I111" s="22"/>
      <c r="J111" s="25"/>
      <c r="K111" s="22"/>
      <c r="L111" s="25"/>
      <c r="M111" s="51"/>
      <c r="N111" s="41"/>
    </row>
    <row r="112" spans="1:14" ht="12.75" customHeight="1">
      <c r="A112" s="9" t="s">
        <v>188</v>
      </c>
      <c r="B112" s="12" t="s">
        <v>150</v>
      </c>
      <c r="C112" s="22"/>
      <c r="D112" s="25"/>
      <c r="E112" s="22"/>
      <c r="F112" s="25"/>
      <c r="G112" s="22"/>
      <c r="H112" s="25"/>
      <c r="I112" s="22"/>
      <c r="J112" s="25"/>
      <c r="K112" s="22"/>
      <c r="L112" s="25"/>
      <c r="M112" s="51"/>
      <c r="N112" s="41">
        <v>885000</v>
      </c>
    </row>
    <row r="113" spans="1:14" ht="12.75" customHeight="1">
      <c r="A113" s="9" t="s">
        <v>189</v>
      </c>
      <c r="B113" s="12" t="s">
        <v>152</v>
      </c>
      <c r="C113" s="22"/>
      <c r="D113" s="25"/>
      <c r="E113" s="22"/>
      <c r="F113" s="25"/>
      <c r="G113" s="22"/>
      <c r="H113" s="25"/>
      <c r="I113" s="22"/>
      <c r="J113" s="25"/>
      <c r="K113" s="22"/>
      <c r="L113" s="25"/>
      <c r="M113" s="51"/>
      <c r="N113" s="41"/>
    </row>
    <row r="114" spans="1:14" ht="12.75" customHeight="1">
      <c r="A114" s="9" t="s">
        <v>190</v>
      </c>
      <c r="B114" s="12" t="s">
        <v>102</v>
      </c>
      <c r="C114" s="22"/>
      <c r="D114" s="25"/>
      <c r="E114" s="22"/>
      <c r="F114" s="25"/>
      <c r="G114" s="22"/>
      <c r="H114" s="25"/>
      <c r="I114" s="22"/>
      <c r="J114" s="25"/>
      <c r="K114" s="22"/>
      <c r="L114" s="25"/>
      <c r="M114" s="51"/>
      <c r="N114" s="41"/>
    </row>
    <row r="115" spans="1:14" ht="12.75" customHeight="1">
      <c r="A115" s="9" t="s">
        <v>191</v>
      </c>
      <c r="B115" s="12" t="s">
        <v>192</v>
      </c>
      <c r="C115" s="22"/>
      <c r="D115" s="25"/>
      <c r="E115" s="22"/>
      <c r="F115" s="25"/>
      <c r="G115" s="22"/>
      <c r="H115" s="25"/>
      <c r="I115" s="22"/>
      <c r="J115" s="25"/>
      <c r="K115" s="22"/>
      <c r="L115" s="25"/>
      <c r="M115" s="51"/>
      <c r="N115" s="41"/>
    </row>
    <row r="116" spans="1:14" ht="12.75" customHeight="1">
      <c r="A116" s="10" t="s">
        <v>193</v>
      </c>
      <c r="B116" s="13" t="s">
        <v>194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ht="12.75" customHeight="1">
      <c r="A117" s="9" t="s">
        <v>195</v>
      </c>
      <c r="B117" s="12" t="s">
        <v>39</v>
      </c>
      <c r="C117" s="22"/>
      <c r="D117" s="25"/>
      <c r="E117" s="22"/>
      <c r="F117" s="25"/>
      <c r="G117" s="22"/>
      <c r="H117" s="25"/>
      <c r="I117" s="22"/>
      <c r="J117" s="25"/>
      <c r="K117" s="22"/>
      <c r="L117" s="25"/>
      <c r="M117" s="51"/>
      <c r="N117" s="41"/>
    </row>
    <row r="118" spans="1:14" ht="12.75" customHeight="1">
      <c r="A118" s="10" t="s">
        <v>196</v>
      </c>
      <c r="B118" s="13" t="s">
        <v>40</v>
      </c>
      <c r="C118" s="23"/>
      <c r="D118" s="25"/>
      <c r="E118" s="22"/>
      <c r="F118" s="25"/>
      <c r="G118" s="22"/>
      <c r="H118" s="25"/>
      <c r="I118" s="22"/>
      <c r="J118" s="25"/>
      <c r="K118" s="22"/>
      <c r="L118" s="25"/>
      <c r="M118" s="51"/>
      <c r="N118" s="41"/>
    </row>
    <row r="119" spans="1:14" ht="12.75" customHeight="1">
      <c r="A119" s="13" t="s">
        <v>570</v>
      </c>
      <c r="B119" s="13" t="s">
        <v>571</v>
      </c>
      <c r="C119" s="23">
        <v>368399</v>
      </c>
      <c r="D119" s="25">
        <v>361303</v>
      </c>
      <c r="E119" s="22">
        <v>375495</v>
      </c>
      <c r="F119" s="25"/>
      <c r="G119" s="22"/>
      <c r="H119" s="25"/>
      <c r="I119" s="22"/>
      <c r="J119" s="25"/>
      <c r="K119" s="22"/>
      <c r="L119" s="25"/>
      <c r="M119" s="51"/>
      <c r="N119" s="41"/>
    </row>
    <row r="120" spans="1:14" ht="12.75" customHeight="1">
      <c r="A120" s="10" t="s">
        <v>197</v>
      </c>
      <c r="B120" s="13" t="s">
        <v>198</v>
      </c>
      <c r="C120" s="14">
        <f>SUM(C121:C122)</f>
        <v>5492618</v>
      </c>
      <c r="D120" s="14">
        <f aca="true" t="shared" si="2" ref="D120:N120">SUM(D121:D122)</f>
        <v>29318456</v>
      </c>
      <c r="E120" s="14">
        <f t="shared" si="2"/>
        <v>24125000</v>
      </c>
      <c r="F120" s="14">
        <f t="shared" si="2"/>
        <v>24717257</v>
      </c>
      <c r="G120" s="14">
        <f t="shared" si="2"/>
        <v>22435247</v>
      </c>
      <c r="H120" s="14">
        <f t="shared" si="2"/>
        <v>24394373</v>
      </c>
      <c r="I120" s="14">
        <f t="shared" si="2"/>
        <v>28113077</v>
      </c>
      <c r="J120" s="14">
        <f t="shared" si="2"/>
        <v>19845268</v>
      </c>
      <c r="K120" s="14">
        <f t="shared" si="2"/>
        <v>21988793</v>
      </c>
      <c r="L120" s="14">
        <f t="shared" si="2"/>
        <v>23468818</v>
      </c>
      <c r="M120" s="14">
        <f t="shared" si="2"/>
        <v>25628248</v>
      </c>
      <c r="N120" s="14">
        <f t="shared" si="2"/>
        <v>45915094</v>
      </c>
    </row>
    <row r="121" spans="1:14" ht="12.75" customHeight="1">
      <c r="A121" s="9" t="s">
        <v>199</v>
      </c>
      <c r="B121" s="12" t="s">
        <v>200</v>
      </c>
      <c r="C121" s="23"/>
      <c r="D121" s="25"/>
      <c r="E121" s="22"/>
      <c r="F121" s="25"/>
      <c r="G121" s="22"/>
      <c r="H121" s="25"/>
      <c r="I121" s="22"/>
      <c r="J121" s="25"/>
      <c r="K121" s="22"/>
      <c r="L121" s="25"/>
      <c r="M121" s="51"/>
      <c r="N121" s="41"/>
    </row>
    <row r="122" spans="1:14" ht="12.75" customHeight="1">
      <c r="A122" s="9" t="s">
        <v>201</v>
      </c>
      <c r="B122" s="12" t="s">
        <v>41</v>
      </c>
      <c r="C122" s="22">
        <v>5492618</v>
      </c>
      <c r="D122" s="25">
        <v>29318456</v>
      </c>
      <c r="E122" s="22">
        <v>24125000</v>
      </c>
      <c r="F122" s="25">
        <v>24717257</v>
      </c>
      <c r="G122" s="22">
        <v>22435247</v>
      </c>
      <c r="H122" s="25">
        <v>24394373</v>
      </c>
      <c r="I122" s="22">
        <v>28113077</v>
      </c>
      <c r="J122" s="25">
        <v>19845268</v>
      </c>
      <c r="K122" s="22">
        <v>21988793</v>
      </c>
      <c r="L122" s="25">
        <v>23468818</v>
      </c>
      <c r="M122" s="51">
        <v>25628248</v>
      </c>
      <c r="N122" s="41">
        <v>45915094</v>
      </c>
    </row>
    <row r="123" spans="1:14" ht="12.75" customHeight="1">
      <c r="A123" s="10" t="s">
        <v>202</v>
      </c>
      <c r="B123" s="13" t="s">
        <v>203</v>
      </c>
      <c r="C123" s="14">
        <f>SUM(C124:C125:C126)</f>
        <v>159021</v>
      </c>
      <c r="D123" s="14">
        <f>SUM(D124:D125:D126)</f>
        <v>29050</v>
      </c>
      <c r="E123" s="14">
        <f>SUM(E124:E125:E126)</f>
        <v>39480</v>
      </c>
      <c r="F123" s="14">
        <f>SUM(F124:F125:F126)</f>
        <v>51450</v>
      </c>
      <c r="G123" s="14">
        <f>SUM(G124:G125:G126)</f>
        <v>28546</v>
      </c>
      <c r="H123" s="14">
        <f>SUM(H124:H125:H126)</f>
        <v>133051</v>
      </c>
      <c r="I123" s="14">
        <f>SUM(I124:I125:I126)</f>
        <v>4710</v>
      </c>
      <c r="J123" s="14">
        <f>SUM(J124:J125:J126)</f>
        <v>77905</v>
      </c>
      <c r="K123" s="14">
        <f>SUM(K124:K125:K126)</f>
        <v>197239</v>
      </c>
      <c r="L123" s="14">
        <f>SUM(L124:L125:L126)</f>
        <v>58069</v>
      </c>
      <c r="M123" s="14">
        <f>SUM(M124:M125:M126)</f>
        <v>181930</v>
      </c>
      <c r="N123" s="14">
        <f>SUM(N124:N125:N126)</f>
        <v>302214</v>
      </c>
    </row>
    <row r="124" spans="1:14" ht="12.75" customHeight="1">
      <c r="A124" s="9" t="s">
        <v>204</v>
      </c>
      <c r="B124" s="12" t="s">
        <v>205</v>
      </c>
      <c r="C124" s="22"/>
      <c r="D124" s="25"/>
      <c r="E124" s="22"/>
      <c r="F124" s="25"/>
      <c r="G124" s="22"/>
      <c r="H124" s="25"/>
      <c r="I124" s="22"/>
      <c r="J124" s="25"/>
      <c r="K124" s="22"/>
      <c r="L124" s="25"/>
      <c r="M124" s="51"/>
      <c r="N124" s="41"/>
    </row>
    <row r="125" spans="1:14" ht="12.75" customHeight="1">
      <c r="A125" s="9" t="s">
        <v>206</v>
      </c>
      <c r="B125" s="12" t="s">
        <v>42</v>
      </c>
      <c r="C125" s="22">
        <v>159021</v>
      </c>
      <c r="D125" s="25">
        <v>29050</v>
      </c>
      <c r="E125" s="22">
        <v>39480</v>
      </c>
      <c r="F125" s="25">
        <v>51450</v>
      </c>
      <c r="G125" s="22">
        <v>28546</v>
      </c>
      <c r="H125" s="25">
        <v>133051</v>
      </c>
      <c r="I125" s="22">
        <v>4710</v>
      </c>
      <c r="J125" s="25">
        <v>77905</v>
      </c>
      <c r="K125" s="22">
        <v>197239</v>
      </c>
      <c r="L125" s="25">
        <v>58069</v>
      </c>
      <c r="M125" s="51">
        <v>181930</v>
      </c>
      <c r="N125" s="41">
        <v>302214</v>
      </c>
    </row>
    <row r="126" spans="1:14" ht="12.75" customHeight="1">
      <c r="A126" s="9" t="s">
        <v>207</v>
      </c>
      <c r="B126" s="12" t="s">
        <v>208</v>
      </c>
      <c r="C126" s="22"/>
      <c r="D126" s="25"/>
      <c r="E126" s="22"/>
      <c r="F126" s="25"/>
      <c r="G126" s="22"/>
      <c r="H126" s="25"/>
      <c r="I126" s="22"/>
      <c r="J126" s="25"/>
      <c r="K126" s="22"/>
      <c r="L126" s="25"/>
      <c r="M126" s="51"/>
      <c r="N126" s="41"/>
    </row>
    <row r="127" spans="1:14" ht="12.75" customHeight="1">
      <c r="A127" s="10" t="s">
        <v>209</v>
      </c>
      <c r="B127" s="13" t="s">
        <v>210</v>
      </c>
      <c r="C127" s="14">
        <f>SUM(C128:C130)</f>
        <v>0</v>
      </c>
      <c r="D127" s="14">
        <f aca="true" t="shared" si="3" ref="D127:N127">SUM(D128:D130)</f>
        <v>0</v>
      </c>
      <c r="E127" s="14">
        <f t="shared" si="3"/>
        <v>0</v>
      </c>
      <c r="F127" s="14">
        <f t="shared" si="3"/>
        <v>0</v>
      </c>
      <c r="G127" s="14">
        <f t="shared" si="3"/>
        <v>17000</v>
      </c>
      <c r="H127" s="14">
        <f t="shared" si="3"/>
        <v>1024193</v>
      </c>
      <c r="I127" s="14">
        <f t="shared" si="3"/>
        <v>1400749</v>
      </c>
      <c r="J127" s="14">
        <f t="shared" si="3"/>
        <v>498253</v>
      </c>
      <c r="K127" s="14">
        <f t="shared" si="3"/>
        <v>698842</v>
      </c>
      <c r="L127" s="14">
        <f t="shared" si="3"/>
        <v>20802</v>
      </c>
      <c r="M127" s="14">
        <f t="shared" si="3"/>
        <v>399770</v>
      </c>
      <c r="N127" s="14">
        <f t="shared" si="3"/>
        <v>1444093</v>
      </c>
    </row>
    <row r="128" spans="1:14" ht="12.75" customHeight="1">
      <c r="A128" s="9" t="s">
        <v>211</v>
      </c>
      <c r="B128" s="12" t="s">
        <v>212</v>
      </c>
      <c r="C128" s="22"/>
      <c r="D128" s="25"/>
      <c r="E128" s="22"/>
      <c r="F128" s="25"/>
      <c r="G128" s="22"/>
      <c r="H128" s="25"/>
      <c r="I128" s="22"/>
      <c r="J128" s="25"/>
      <c r="K128" s="22"/>
      <c r="L128" s="25"/>
      <c r="M128" s="51"/>
      <c r="N128" s="41"/>
    </row>
    <row r="129" spans="1:14" ht="12.75" customHeight="1">
      <c r="A129" s="9" t="s">
        <v>213</v>
      </c>
      <c r="B129" s="12" t="s">
        <v>214</v>
      </c>
      <c r="C129" s="22"/>
      <c r="D129" s="25"/>
      <c r="E129" s="22"/>
      <c r="F129" s="25"/>
      <c r="G129" s="22">
        <v>17000</v>
      </c>
      <c r="H129" s="25">
        <v>1024193</v>
      </c>
      <c r="I129" s="22">
        <v>1400749</v>
      </c>
      <c r="J129" s="25">
        <v>498253</v>
      </c>
      <c r="K129" s="22">
        <v>698842</v>
      </c>
      <c r="L129" s="25">
        <v>20802</v>
      </c>
      <c r="M129" s="51">
        <v>399770</v>
      </c>
      <c r="N129" s="41">
        <v>8500</v>
      </c>
    </row>
    <row r="130" spans="1:14" ht="12.75" customHeight="1">
      <c r="A130" s="9" t="s">
        <v>215</v>
      </c>
      <c r="B130" s="12" t="s">
        <v>216</v>
      </c>
      <c r="C130" s="22"/>
      <c r="D130" s="25"/>
      <c r="E130" s="22"/>
      <c r="F130" s="25"/>
      <c r="G130" s="22"/>
      <c r="H130" s="25"/>
      <c r="I130" s="22"/>
      <c r="J130" s="25"/>
      <c r="K130" s="22"/>
      <c r="L130" s="25"/>
      <c r="M130" s="51"/>
      <c r="N130" s="41">
        <v>1435593</v>
      </c>
    </row>
    <row r="131" spans="1:14" ht="12.75" customHeight="1">
      <c r="A131" s="10" t="s">
        <v>217</v>
      </c>
      <c r="B131" s="13" t="s">
        <v>218</v>
      </c>
      <c r="C131" s="14">
        <f>SUM(C132:C139)</f>
        <v>7000</v>
      </c>
      <c r="D131" s="14">
        <f aca="true" t="shared" si="4" ref="D131:N131">SUM(D132:D139)</f>
        <v>0</v>
      </c>
      <c r="E131" s="14">
        <f t="shared" si="4"/>
        <v>0</v>
      </c>
      <c r="F131" s="14">
        <f t="shared" si="4"/>
        <v>0</v>
      </c>
      <c r="G131" s="14">
        <f t="shared" si="4"/>
        <v>15000</v>
      </c>
      <c r="H131" s="14">
        <f t="shared" si="4"/>
        <v>5014000</v>
      </c>
      <c r="I131" s="14">
        <f t="shared" si="4"/>
        <v>59453</v>
      </c>
      <c r="J131" s="14">
        <f t="shared" si="4"/>
        <v>0</v>
      </c>
      <c r="K131" s="14">
        <f t="shared" si="4"/>
        <v>0</v>
      </c>
      <c r="L131" s="14">
        <f t="shared" si="4"/>
        <v>0</v>
      </c>
      <c r="M131" s="14">
        <f t="shared" si="4"/>
        <v>4000</v>
      </c>
      <c r="N131" s="14">
        <f t="shared" si="4"/>
        <v>10000000</v>
      </c>
    </row>
    <row r="132" spans="1:14" ht="12.75" customHeight="1">
      <c r="A132" s="9" t="s">
        <v>219</v>
      </c>
      <c r="B132" s="12" t="s">
        <v>220</v>
      </c>
      <c r="C132" s="22">
        <v>7000</v>
      </c>
      <c r="D132" s="25"/>
      <c r="E132" s="22"/>
      <c r="F132" s="25"/>
      <c r="G132" s="22">
        <v>15000</v>
      </c>
      <c r="H132" s="25">
        <v>5000000</v>
      </c>
      <c r="I132" s="22">
        <v>45453</v>
      </c>
      <c r="J132" s="25"/>
      <c r="K132" s="22"/>
      <c r="L132" s="25"/>
      <c r="M132" s="51">
        <v>4000</v>
      </c>
      <c r="N132" s="41">
        <v>10000000</v>
      </c>
    </row>
    <row r="133" spans="1:14" ht="12.75" customHeight="1">
      <c r="A133" s="9" t="s">
        <v>221</v>
      </c>
      <c r="B133" s="12" t="s">
        <v>222</v>
      </c>
      <c r="C133" s="22"/>
      <c r="D133" s="25"/>
      <c r="E133" s="22"/>
      <c r="F133" s="25"/>
      <c r="G133" s="22"/>
      <c r="H133" s="25"/>
      <c r="I133" s="22"/>
      <c r="J133" s="25"/>
      <c r="K133" s="22"/>
      <c r="L133" s="25"/>
      <c r="M133" s="51"/>
      <c r="N133" s="41" t="s">
        <v>600</v>
      </c>
    </row>
    <row r="134" spans="1:14" ht="12.75" customHeight="1">
      <c r="A134" s="9" t="s">
        <v>223</v>
      </c>
      <c r="B134" s="12" t="s">
        <v>224</v>
      </c>
      <c r="C134" s="22"/>
      <c r="D134" s="25"/>
      <c r="E134" s="22"/>
      <c r="F134" s="25"/>
      <c r="G134" s="22"/>
      <c r="H134" s="25"/>
      <c r="I134" s="22"/>
      <c r="J134" s="25"/>
      <c r="K134" s="22"/>
      <c r="L134" s="25"/>
      <c r="M134" s="51"/>
      <c r="N134" s="41"/>
    </row>
    <row r="135" spans="1:14" ht="12.75" customHeight="1">
      <c r="A135" s="9" t="s">
        <v>225</v>
      </c>
      <c r="B135" s="12" t="s">
        <v>43</v>
      </c>
      <c r="C135" s="22"/>
      <c r="D135" s="25"/>
      <c r="E135" s="22"/>
      <c r="F135" s="25"/>
      <c r="G135" s="22"/>
      <c r="H135" s="25"/>
      <c r="I135" s="22"/>
      <c r="J135" s="25"/>
      <c r="K135" s="22"/>
      <c r="L135" s="25"/>
      <c r="M135" s="51"/>
      <c r="N135" s="41"/>
    </row>
    <row r="136" spans="1:14" ht="12.75" customHeight="1">
      <c r="A136" s="9" t="s">
        <v>226</v>
      </c>
      <c r="B136" s="12" t="s">
        <v>222</v>
      </c>
      <c r="C136" s="22"/>
      <c r="D136" s="25"/>
      <c r="E136" s="22"/>
      <c r="F136" s="25"/>
      <c r="G136" s="22"/>
      <c r="H136" s="25"/>
      <c r="I136" s="22"/>
      <c r="J136" s="25"/>
      <c r="K136" s="22"/>
      <c r="L136" s="25"/>
      <c r="M136" s="51"/>
      <c r="N136" s="41"/>
    </row>
    <row r="137" spans="1:14" ht="12.75" customHeight="1">
      <c r="A137" s="9" t="s">
        <v>227</v>
      </c>
      <c r="B137" s="12" t="s">
        <v>224</v>
      </c>
      <c r="C137" s="22"/>
      <c r="D137" s="25"/>
      <c r="E137" s="22"/>
      <c r="F137" s="25"/>
      <c r="G137" s="22"/>
      <c r="H137" s="25"/>
      <c r="I137" s="22"/>
      <c r="J137" s="25"/>
      <c r="K137" s="22"/>
      <c r="L137" s="25"/>
      <c r="M137" s="51"/>
      <c r="N137" s="41"/>
    </row>
    <row r="138" spans="1:14" ht="12.75" customHeight="1">
      <c r="A138" s="9" t="s">
        <v>228</v>
      </c>
      <c r="B138" s="12" t="s">
        <v>229</v>
      </c>
      <c r="C138" s="22"/>
      <c r="D138" s="25"/>
      <c r="E138" s="22"/>
      <c r="F138" s="25"/>
      <c r="G138" s="22"/>
      <c r="H138" s="25">
        <v>14000</v>
      </c>
      <c r="I138" s="22">
        <v>14000</v>
      </c>
      <c r="J138" s="25"/>
      <c r="K138" s="22"/>
      <c r="L138" s="25"/>
      <c r="M138" s="51"/>
      <c r="N138" s="41"/>
    </row>
    <row r="139" spans="1:14" ht="12.75" customHeight="1">
      <c r="A139" s="9" t="s">
        <v>230</v>
      </c>
      <c r="B139" s="12" t="s">
        <v>231</v>
      </c>
      <c r="C139" s="22"/>
      <c r="D139" s="25"/>
      <c r="E139" s="22"/>
      <c r="F139" s="25"/>
      <c r="G139" s="22"/>
      <c r="H139" s="25"/>
      <c r="I139" s="22"/>
      <c r="J139" s="25"/>
      <c r="K139" s="22"/>
      <c r="L139" s="25"/>
      <c r="M139" s="51"/>
      <c r="N139" s="41"/>
    </row>
    <row r="140" spans="1:14" ht="12.75" customHeight="1">
      <c r="A140" s="10" t="s">
        <v>232</v>
      </c>
      <c r="B140" s="13" t="s">
        <v>233</v>
      </c>
      <c r="C140" s="14">
        <f>SUM(C141:C156)</f>
        <v>2033926</v>
      </c>
      <c r="D140" s="14">
        <f aca="true" t="shared" si="5" ref="D140:N140">SUM(D141:D156)</f>
        <v>2290232</v>
      </c>
      <c r="E140" s="14">
        <f t="shared" si="5"/>
        <v>5787307</v>
      </c>
      <c r="F140" s="14">
        <f t="shared" si="5"/>
        <v>4463522</v>
      </c>
      <c r="G140" s="14">
        <f t="shared" si="5"/>
        <v>2223249</v>
      </c>
      <c r="H140" s="14">
        <f t="shared" si="5"/>
        <v>9521712</v>
      </c>
      <c r="I140" s="14">
        <f>SUM(I141:I156)</f>
        <v>10617791</v>
      </c>
      <c r="J140" s="14">
        <f t="shared" si="5"/>
        <v>24090043</v>
      </c>
      <c r="K140" s="14">
        <f t="shared" si="5"/>
        <v>15746954</v>
      </c>
      <c r="L140" s="14">
        <f t="shared" si="5"/>
        <v>17213435</v>
      </c>
      <c r="M140" s="14">
        <f t="shared" si="5"/>
        <v>17097204</v>
      </c>
      <c r="N140" s="14">
        <f t="shared" si="5"/>
        <v>26861770</v>
      </c>
    </row>
    <row r="141" spans="1:14" ht="12.75" customHeight="1">
      <c r="A141" s="9" t="s">
        <v>234</v>
      </c>
      <c r="B141" s="12" t="s">
        <v>44</v>
      </c>
      <c r="C141" s="22">
        <v>52748</v>
      </c>
      <c r="D141" s="25">
        <v>111218</v>
      </c>
      <c r="E141" s="22">
        <v>498109</v>
      </c>
      <c r="F141" s="25">
        <v>276904</v>
      </c>
      <c r="G141" s="22">
        <v>164286</v>
      </c>
      <c r="H141" s="25">
        <v>777545</v>
      </c>
      <c r="I141" s="22">
        <v>287075</v>
      </c>
      <c r="J141" s="25">
        <v>3392939</v>
      </c>
      <c r="K141" s="22">
        <v>808948</v>
      </c>
      <c r="L141" s="25">
        <v>690085</v>
      </c>
      <c r="M141" s="51">
        <v>1016736</v>
      </c>
      <c r="N141" s="41">
        <v>448385</v>
      </c>
    </row>
    <row r="142" spans="1:14" ht="12.75" customHeight="1">
      <c r="A142" s="9" t="s">
        <v>235</v>
      </c>
      <c r="B142" s="12" t="s">
        <v>45</v>
      </c>
      <c r="C142" s="22"/>
      <c r="D142" s="25"/>
      <c r="E142" s="22"/>
      <c r="F142" s="25"/>
      <c r="G142" s="22"/>
      <c r="H142" s="25"/>
      <c r="I142" s="22"/>
      <c r="J142" s="25"/>
      <c r="K142" s="22"/>
      <c r="L142" s="25"/>
      <c r="M142" s="51"/>
      <c r="N142" s="41"/>
    </row>
    <row r="143" spans="1:14" ht="12.75" customHeight="1">
      <c r="A143" s="9" t="s">
        <v>236</v>
      </c>
      <c r="B143" s="12" t="s">
        <v>237</v>
      </c>
      <c r="C143" s="22"/>
      <c r="D143" s="25"/>
      <c r="E143" s="22">
        <v>1801488</v>
      </c>
      <c r="F143" s="25"/>
      <c r="G143" s="22"/>
      <c r="H143" s="25"/>
      <c r="I143" s="22">
        <v>243631</v>
      </c>
      <c r="J143" s="25">
        <v>611650</v>
      </c>
      <c r="K143" s="22">
        <v>534786</v>
      </c>
      <c r="L143" s="25">
        <v>284886</v>
      </c>
      <c r="M143" s="51">
        <v>284886</v>
      </c>
      <c r="N143" s="41">
        <v>11326830</v>
      </c>
    </row>
    <row r="144" spans="1:14" ht="12.75" customHeight="1">
      <c r="A144" s="9" t="s">
        <v>238</v>
      </c>
      <c r="B144" s="12" t="s">
        <v>239</v>
      </c>
      <c r="C144" s="22">
        <v>1037004</v>
      </c>
      <c r="D144" s="25">
        <v>490280</v>
      </c>
      <c r="E144" s="22">
        <v>2152621</v>
      </c>
      <c r="F144" s="25">
        <v>3796013</v>
      </c>
      <c r="G144" s="22">
        <v>148750</v>
      </c>
      <c r="H144" s="25">
        <v>6684569</v>
      </c>
      <c r="I144" s="22">
        <v>4415797</v>
      </c>
      <c r="J144" s="25">
        <v>11923488</v>
      </c>
      <c r="K144" s="22">
        <v>10991397</v>
      </c>
      <c r="L144" s="25">
        <v>10837176</v>
      </c>
      <c r="M144" s="51">
        <v>7750361</v>
      </c>
      <c r="N144" s="41">
        <v>739119</v>
      </c>
    </row>
    <row r="145" spans="1:14" ht="12.75" customHeight="1">
      <c r="A145" s="9" t="s">
        <v>240</v>
      </c>
      <c r="B145" s="12" t="s">
        <v>241</v>
      </c>
      <c r="C145" s="22">
        <v>537210</v>
      </c>
      <c r="D145" s="25">
        <v>324870</v>
      </c>
      <c r="E145" s="25"/>
      <c r="F145" s="25">
        <v>171360</v>
      </c>
      <c r="G145" s="22"/>
      <c r="H145" s="25">
        <v>156723</v>
      </c>
      <c r="I145" s="22">
        <v>682937</v>
      </c>
      <c r="J145" s="25">
        <v>1763451</v>
      </c>
      <c r="K145" s="22">
        <v>213010</v>
      </c>
      <c r="L145" s="25">
        <v>1167283</v>
      </c>
      <c r="M145" s="51">
        <v>3097588</v>
      </c>
      <c r="N145" s="41">
        <v>8244296</v>
      </c>
    </row>
    <row r="146" spans="1:14" ht="12.75" customHeight="1">
      <c r="A146" s="9" t="s">
        <v>242</v>
      </c>
      <c r="B146" s="12" t="s">
        <v>243</v>
      </c>
      <c r="C146" s="22"/>
      <c r="D146" s="25"/>
      <c r="E146" s="25"/>
      <c r="F146" s="25"/>
      <c r="G146" s="22"/>
      <c r="H146" s="25"/>
      <c r="I146" s="22"/>
      <c r="J146" s="25"/>
      <c r="K146" s="22"/>
      <c r="L146" s="25"/>
      <c r="M146" s="51"/>
      <c r="N146" s="41"/>
    </row>
    <row r="147" spans="1:14" ht="12.75" customHeight="1">
      <c r="A147" s="9" t="s">
        <v>244</v>
      </c>
      <c r="B147" s="12" t="s">
        <v>46</v>
      </c>
      <c r="C147" s="22">
        <v>15800</v>
      </c>
      <c r="D147" s="25">
        <v>53056</v>
      </c>
      <c r="E147" s="25">
        <v>14119</v>
      </c>
      <c r="F147" s="25">
        <v>34105</v>
      </c>
      <c r="G147" s="22">
        <v>2000</v>
      </c>
      <c r="H147" s="25">
        <v>770651</v>
      </c>
      <c r="I147" s="22"/>
      <c r="J147" s="25">
        <v>323385</v>
      </c>
      <c r="K147" s="22">
        <v>322967</v>
      </c>
      <c r="L147" s="25">
        <v>119811</v>
      </c>
      <c r="M147" s="51">
        <v>59650</v>
      </c>
      <c r="N147" s="41">
        <v>408378</v>
      </c>
    </row>
    <row r="148" spans="1:14" ht="12.75" customHeight="1">
      <c r="A148" s="9" t="s">
        <v>245</v>
      </c>
      <c r="B148" s="12" t="s">
        <v>246</v>
      </c>
      <c r="C148" s="22"/>
      <c r="D148" s="25"/>
      <c r="E148" s="25"/>
      <c r="F148" s="25"/>
      <c r="G148" s="22"/>
      <c r="H148" s="25"/>
      <c r="I148" s="22"/>
      <c r="J148" s="25"/>
      <c r="K148" s="22"/>
      <c r="L148" s="25"/>
      <c r="M148" s="51"/>
      <c r="N148" s="41"/>
    </row>
    <row r="149" spans="1:14" ht="12.75" customHeight="1">
      <c r="A149" s="9" t="s">
        <v>247</v>
      </c>
      <c r="B149" s="12" t="s">
        <v>47</v>
      </c>
      <c r="C149" s="22"/>
      <c r="D149" s="25"/>
      <c r="E149" s="25"/>
      <c r="F149" s="25"/>
      <c r="G149" s="22"/>
      <c r="H149" s="25"/>
      <c r="I149" s="22"/>
      <c r="J149" s="25"/>
      <c r="K149" s="22"/>
      <c r="L149" s="25"/>
      <c r="M149" s="51"/>
      <c r="N149" s="41"/>
    </row>
    <row r="150" spans="1:14" ht="12.75" customHeight="1">
      <c r="A150" s="9" t="s">
        <v>248</v>
      </c>
      <c r="B150" s="12" t="s">
        <v>48</v>
      </c>
      <c r="C150" s="22">
        <v>135730</v>
      </c>
      <c r="D150" s="25"/>
      <c r="E150" s="25">
        <v>96250</v>
      </c>
      <c r="F150" s="25">
        <v>183240</v>
      </c>
      <c r="G150" s="22">
        <v>1786714</v>
      </c>
      <c r="H150" s="25">
        <v>71114</v>
      </c>
      <c r="I150" s="22">
        <v>21500</v>
      </c>
      <c r="J150" s="25">
        <v>225066</v>
      </c>
      <c r="K150" s="22">
        <v>56030</v>
      </c>
      <c r="L150" s="25">
        <v>33680</v>
      </c>
      <c r="M150" s="51">
        <v>50300</v>
      </c>
      <c r="N150" s="41">
        <v>175578</v>
      </c>
    </row>
    <row r="151" spans="1:14" ht="12.75" customHeight="1">
      <c r="A151" s="9" t="s">
        <v>249</v>
      </c>
      <c r="B151" s="12" t="s">
        <v>250</v>
      </c>
      <c r="C151" s="22"/>
      <c r="D151" s="25"/>
      <c r="E151" s="25"/>
      <c r="F151" s="25"/>
      <c r="G151" s="22"/>
      <c r="H151" s="25">
        <v>12000</v>
      </c>
      <c r="I151" s="22">
        <v>374550</v>
      </c>
      <c r="J151" s="25">
        <v>143740</v>
      </c>
      <c r="K151" s="22">
        <v>370510</v>
      </c>
      <c r="L151" s="25">
        <v>27970</v>
      </c>
      <c r="M151" s="51">
        <v>650190</v>
      </c>
      <c r="N151" s="41">
        <v>2054299</v>
      </c>
    </row>
    <row r="152" spans="1:14" ht="12.75" customHeight="1">
      <c r="A152" s="9" t="s">
        <v>251</v>
      </c>
      <c r="B152" s="12" t="s">
        <v>49</v>
      </c>
      <c r="C152" s="22"/>
      <c r="D152" s="25"/>
      <c r="E152" s="25"/>
      <c r="F152" s="25"/>
      <c r="G152" s="22"/>
      <c r="H152" s="25"/>
      <c r="I152" s="22"/>
      <c r="J152" s="25"/>
      <c r="K152" s="22"/>
      <c r="L152" s="25"/>
      <c r="M152" s="51"/>
      <c r="N152" s="41"/>
    </row>
    <row r="153" spans="1:14" ht="12.75" customHeight="1">
      <c r="A153" s="9" t="s">
        <v>252</v>
      </c>
      <c r="B153" s="12" t="s">
        <v>253</v>
      </c>
      <c r="C153" s="22"/>
      <c r="D153" s="25"/>
      <c r="E153" s="25"/>
      <c r="F153" s="25"/>
      <c r="G153" s="22"/>
      <c r="H153" s="25"/>
      <c r="I153" s="22"/>
      <c r="J153" s="25"/>
      <c r="K153" s="22"/>
      <c r="L153" s="25"/>
      <c r="M153" s="51"/>
      <c r="N153" s="41"/>
    </row>
    <row r="154" spans="1:14" ht="12.75" customHeight="1">
      <c r="A154" s="9" t="s">
        <v>254</v>
      </c>
      <c r="B154" s="12" t="s">
        <v>255</v>
      </c>
      <c r="C154" s="22"/>
      <c r="D154" s="25"/>
      <c r="E154" s="25"/>
      <c r="F154" s="25"/>
      <c r="G154" s="22"/>
      <c r="H154" s="25"/>
      <c r="I154" s="22"/>
      <c r="J154" s="25"/>
      <c r="K154" s="22"/>
      <c r="L154" s="25"/>
      <c r="M154" s="51"/>
      <c r="N154" s="41"/>
    </row>
    <row r="155" spans="1:14" ht="12.75" customHeight="1">
      <c r="A155" s="9" t="s">
        <v>256</v>
      </c>
      <c r="B155" s="12" t="s">
        <v>257</v>
      </c>
      <c r="C155" s="22"/>
      <c r="D155" s="25"/>
      <c r="E155" s="25"/>
      <c r="F155" s="25"/>
      <c r="G155" s="22"/>
      <c r="H155" s="25"/>
      <c r="I155" s="22"/>
      <c r="J155" s="25"/>
      <c r="K155" s="22"/>
      <c r="L155" s="25"/>
      <c r="M155" s="51"/>
      <c r="N155" s="41"/>
    </row>
    <row r="156" spans="1:14" ht="12.75" customHeight="1">
      <c r="A156" s="9" t="s">
        <v>258</v>
      </c>
      <c r="B156" s="12" t="s">
        <v>1</v>
      </c>
      <c r="C156" s="22">
        <v>255434</v>
      </c>
      <c r="D156" s="25">
        <v>1310808</v>
      </c>
      <c r="E156" s="25">
        <v>1224720</v>
      </c>
      <c r="F156" s="25">
        <v>1900</v>
      </c>
      <c r="G156" s="22">
        <v>121499</v>
      </c>
      <c r="H156" s="25">
        <v>1049110</v>
      </c>
      <c r="I156" s="22">
        <v>4592301</v>
      </c>
      <c r="J156" s="25">
        <v>5706324</v>
      </c>
      <c r="K156" s="22">
        <v>2449306</v>
      </c>
      <c r="L156" s="25">
        <v>4052544</v>
      </c>
      <c r="M156" s="51">
        <v>4187493</v>
      </c>
      <c r="N156" s="41">
        <v>3464885</v>
      </c>
    </row>
    <row r="157" spans="1:14" ht="12.75" customHeight="1">
      <c r="A157" s="10" t="s">
        <v>259</v>
      </c>
      <c r="B157" s="13" t="s">
        <v>260</v>
      </c>
      <c r="C157" s="14">
        <f>SUM(C158:C166)</f>
        <v>3012900</v>
      </c>
      <c r="D157" s="14">
        <f aca="true" t="shared" si="6" ref="D157:N157">SUM(D158:D166)</f>
        <v>1676067</v>
      </c>
      <c r="E157" s="14">
        <f t="shared" si="6"/>
        <v>1580299</v>
      </c>
      <c r="F157" s="14">
        <f t="shared" si="6"/>
        <v>1847564</v>
      </c>
      <c r="G157" s="14">
        <f t="shared" si="6"/>
        <v>720419</v>
      </c>
      <c r="H157" s="14">
        <f t="shared" si="6"/>
        <v>3648887</v>
      </c>
      <c r="I157" s="14">
        <f>SUM(I158:I166)</f>
        <v>2164123</v>
      </c>
      <c r="J157" s="14">
        <f t="shared" si="6"/>
        <v>2525702</v>
      </c>
      <c r="K157" s="14">
        <f t="shared" si="6"/>
        <v>2602283</v>
      </c>
      <c r="L157" s="14">
        <f t="shared" si="6"/>
        <v>2157644</v>
      </c>
      <c r="M157" s="14">
        <f t="shared" si="6"/>
        <v>3092832</v>
      </c>
      <c r="N157" s="14">
        <f t="shared" si="6"/>
        <v>2228699</v>
      </c>
    </row>
    <row r="158" spans="1:14" ht="12.75" customHeight="1">
      <c r="A158" s="9" t="s">
        <v>261</v>
      </c>
      <c r="B158" s="12" t="s">
        <v>50</v>
      </c>
      <c r="C158" s="22">
        <v>2830217</v>
      </c>
      <c r="D158" s="25">
        <v>761944</v>
      </c>
      <c r="E158" s="25">
        <v>815161</v>
      </c>
      <c r="F158" s="25">
        <v>797573</v>
      </c>
      <c r="G158" s="22">
        <v>144335</v>
      </c>
      <c r="H158" s="25">
        <v>2256432</v>
      </c>
      <c r="I158" s="22">
        <v>1650621</v>
      </c>
      <c r="J158" s="25">
        <v>1303274</v>
      </c>
      <c r="K158" s="22">
        <v>2042063</v>
      </c>
      <c r="L158" s="25">
        <v>625276</v>
      </c>
      <c r="M158" s="51">
        <v>1564497</v>
      </c>
      <c r="N158" s="41">
        <v>828460</v>
      </c>
    </row>
    <row r="159" spans="1:14" ht="12.75" customHeight="1">
      <c r="A159" s="9" t="s">
        <v>262</v>
      </c>
      <c r="B159" s="12" t="s">
        <v>51</v>
      </c>
      <c r="C159" s="22"/>
      <c r="D159" s="25">
        <v>146710</v>
      </c>
      <c r="E159" s="25">
        <v>197648</v>
      </c>
      <c r="F159" s="25">
        <v>103250</v>
      </c>
      <c r="G159" s="22">
        <v>99880</v>
      </c>
      <c r="H159" s="25">
        <v>137530</v>
      </c>
      <c r="I159" s="22">
        <v>98097</v>
      </c>
      <c r="J159" s="25">
        <v>107050</v>
      </c>
      <c r="K159" s="22">
        <v>296240</v>
      </c>
      <c r="L159" s="25">
        <v>244730</v>
      </c>
      <c r="M159" s="51">
        <v>345827</v>
      </c>
      <c r="N159" s="41">
        <v>438680</v>
      </c>
    </row>
    <row r="160" spans="1:14" ht="12.75" customHeight="1">
      <c r="A160" s="9" t="s">
        <v>263</v>
      </c>
      <c r="B160" s="12" t="s">
        <v>264</v>
      </c>
      <c r="C160" s="22"/>
      <c r="D160" s="25"/>
      <c r="E160" s="25"/>
      <c r="F160" s="25">
        <v>126141</v>
      </c>
      <c r="G160" s="22">
        <v>15500</v>
      </c>
      <c r="H160" s="25">
        <v>202168</v>
      </c>
      <c r="I160" s="22">
        <v>32000</v>
      </c>
      <c r="J160" s="25">
        <v>206724</v>
      </c>
      <c r="K160" s="22">
        <v>77500</v>
      </c>
      <c r="L160" s="25">
        <v>190995</v>
      </c>
      <c r="M160" s="51"/>
      <c r="N160" s="41"/>
    </row>
    <row r="161" spans="1:14" ht="12.75" customHeight="1">
      <c r="A161" s="9" t="s">
        <v>265</v>
      </c>
      <c r="B161" s="12" t="s">
        <v>52</v>
      </c>
      <c r="C161" s="22">
        <v>20690</v>
      </c>
      <c r="D161" s="25">
        <v>48720</v>
      </c>
      <c r="E161" s="25">
        <v>47160</v>
      </c>
      <c r="F161" s="25">
        <v>40210</v>
      </c>
      <c r="G161" s="22">
        <v>18080</v>
      </c>
      <c r="H161" s="25">
        <v>41510</v>
      </c>
      <c r="I161" s="22">
        <v>13560</v>
      </c>
      <c r="J161" s="25">
        <v>52360</v>
      </c>
      <c r="K161" s="22">
        <v>41180</v>
      </c>
      <c r="L161" s="25">
        <v>27840</v>
      </c>
      <c r="M161" s="51">
        <v>59910</v>
      </c>
      <c r="N161" s="41">
        <v>38110</v>
      </c>
    </row>
    <row r="162" spans="1:14" ht="12.75" customHeight="1">
      <c r="A162" s="9" t="s">
        <v>266</v>
      </c>
      <c r="B162" s="12" t="s">
        <v>53</v>
      </c>
      <c r="C162" s="22">
        <v>161993</v>
      </c>
      <c r="D162" s="25">
        <v>609064</v>
      </c>
      <c r="E162" s="25">
        <v>520330</v>
      </c>
      <c r="F162" s="25">
        <v>528081</v>
      </c>
      <c r="G162" s="22">
        <v>442624</v>
      </c>
      <c r="H162" s="25">
        <v>912320</v>
      </c>
      <c r="I162" s="22">
        <v>142271</v>
      </c>
      <c r="J162" s="25">
        <v>842294</v>
      </c>
      <c r="K162" s="22"/>
      <c r="L162" s="25">
        <v>926593</v>
      </c>
      <c r="M162" s="51">
        <v>984658</v>
      </c>
      <c r="N162" s="41">
        <v>664578</v>
      </c>
    </row>
    <row r="163" spans="1:14" ht="12.75" customHeight="1">
      <c r="A163" s="9" t="s">
        <v>267</v>
      </c>
      <c r="B163" s="12" t="s">
        <v>54</v>
      </c>
      <c r="C163" s="22"/>
      <c r="D163" s="25">
        <v>109629</v>
      </c>
      <c r="E163" s="22"/>
      <c r="F163" s="25">
        <v>252309</v>
      </c>
      <c r="G163" s="22"/>
      <c r="H163" s="25">
        <v>98927</v>
      </c>
      <c r="I163" s="22">
        <v>227574</v>
      </c>
      <c r="J163" s="25">
        <v>14000</v>
      </c>
      <c r="K163" s="22">
        <v>145300</v>
      </c>
      <c r="L163" s="25">
        <v>142210</v>
      </c>
      <c r="M163" s="51">
        <v>137940</v>
      </c>
      <c r="N163" s="41">
        <v>258871</v>
      </c>
    </row>
    <row r="164" spans="1:14" ht="12.75" customHeight="1">
      <c r="A164" s="9" t="s">
        <v>268</v>
      </c>
      <c r="B164" s="12" t="s">
        <v>55</v>
      </c>
      <c r="C164" s="22"/>
      <c r="D164" s="25"/>
      <c r="E164" s="22"/>
      <c r="F164" s="25"/>
      <c r="G164" s="22"/>
      <c r="H164" s="25"/>
      <c r="I164" s="22"/>
      <c r="J164" s="25"/>
      <c r="K164" s="22"/>
      <c r="L164" s="25"/>
      <c r="M164" s="51"/>
      <c r="N164" s="41"/>
    </row>
    <row r="165" spans="1:14" ht="12.75" customHeight="1">
      <c r="A165" s="9" t="s">
        <v>269</v>
      </c>
      <c r="B165" s="12" t="s">
        <v>270</v>
      </c>
      <c r="C165" s="22"/>
      <c r="D165" s="25"/>
      <c r="E165" s="22"/>
      <c r="F165" s="25"/>
      <c r="G165" s="22"/>
      <c r="H165" s="25"/>
      <c r="I165" s="22"/>
      <c r="J165" s="25"/>
      <c r="K165" s="22"/>
      <c r="L165" s="25"/>
      <c r="M165" s="51"/>
      <c r="N165" s="41"/>
    </row>
    <row r="166" spans="1:14" ht="12.75" customHeight="1">
      <c r="A166" s="9" t="s">
        <v>271</v>
      </c>
      <c r="B166" s="12" t="s">
        <v>1</v>
      </c>
      <c r="C166" s="22"/>
      <c r="D166" s="25"/>
      <c r="E166" s="22"/>
      <c r="F166" s="25"/>
      <c r="G166" s="22"/>
      <c r="H166" s="25"/>
      <c r="I166" s="22"/>
      <c r="J166" s="25"/>
      <c r="K166" s="22"/>
      <c r="L166" s="25"/>
      <c r="M166" s="51"/>
      <c r="N166" s="41"/>
    </row>
    <row r="167" spans="1:14" ht="12.75" customHeight="1">
      <c r="A167" s="10" t="s">
        <v>272</v>
      </c>
      <c r="B167" s="13" t="s">
        <v>273</v>
      </c>
      <c r="C167" s="14">
        <f>SUM(C168:C175)</f>
        <v>362880</v>
      </c>
      <c r="D167" s="14">
        <f aca="true" t="shared" si="7" ref="D167:N167">SUM(D168:D175)</f>
        <v>400000</v>
      </c>
      <c r="E167" s="14">
        <f t="shared" si="7"/>
        <v>1285892</v>
      </c>
      <c r="F167" s="14">
        <f t="shared" si="7"/>
        <v>923949</v>
      </c>
      <c r="G167" s="14">
        <f t="shared" si="7"/>
        <v>617850</v>
      </c>
      <c r="H167" s="14">
        <f t="shared" si="7"/>
        <v>1039996</v>
      </c>
      <c r="I167" s="14">
        <f>SUM(I168:I175)</f>
        <v>77262</v>
      </c>
      <c r="J167" s="14">
        <f t="shared" si="7"/>
        <v>2399985</v>
      </c>
      <c r="K167" s="14">
        <f t="shared" si="7"/>
        <v>314758</v>
      </c>
      <c r="L167" s="14">
        <f t="shared" si="7"/>
        <v>666400</v>
      </c>
      <c r="M167" s="14">
        <f t="shared" si="7"/>
        <v>636364</v>
      </c>
      <c r="N167" s="14">
        <f t="shared" si="7"/>
        <v>1032054</v>
      </c>
    </row>
    <row r="168" spans="1:14" ht="12.75" customHeight="1">
      <c r="A168" s="9" t="s">
        <v>274</v>
      </c>
      <c r="B168" s="12" t="s">
        <v>275</v>
      </c>
      <c r="C168" s="22"/>
      <c r="D168" s="25"/>
      <c r="E168" s="25">
        <v>403680</v>
      </c>
      <c r="F168" s="25">
        <v>23060</v>
      </c>
      <c r="G168" s="22">
        <v>5600</v>
      </c>
      <c r="H168" s="25">
        <v>215100</v>
      </c>
      <c r="I168" s="22"/>
      <c r="J168" s="25">
        <v>2069180</v>
      </c>
      <c r="K168" s="22">
        <v>314758</v>
      </c>
      <c r="L168" s="25"/>
      <c r="M168" s="51">
        <v>310088</v>
      </c>
      <c r="N168" s="41">
        <v>354304</v>
      </c>
    </row>
    <row r="169" spans="1:14" ht="12.75" customHeight="1">
      <c r="A169" s="9" t="s">
        <v>276</v>
      </c>
      <c r="B169" s="12" t="s">
        <v>277</v>
      </c>
      <c r="C169" s="22">
        <v>1120</v>
      </c>
      <c r="D169" s="25"/>
      <c r="E169" s="25">
        <v>39930</v>
      </c>
      <c r="F169" s="25">
        <v>440850</v>
      </c>
      <c r="G169" s="22">
        <v>314750</v>
      </c>
      <c r="H169" s="25"/>
      <c r="I169" s="22"/>
      <c r="J169" s="25"/>
      <c r="K169" s="22"/>
      <c r="L169" s="25"/>
      <c r="M169" s="51"/>
      <c r="N169" s="41"/>
    </row>
    <row r="170" spans="1:14" ht="12.75" customHeight="1">
      <c r="A170" s="9" t="s">
        <v>278</v>
      </c>
      <c r="B170" s="12" t="s">
        <v>279</v>
      </c>
      <c r="C170" s="22"/>
      <c r="D170" s="25"/>
      <c r="E170" s="25"/>
      <c r="F170" s="25"/>
      <c r="G170" s="22"/>
      <c r="H170" s="25"/>
      <c r="I170" s="22"/>
      <c r="J170" s="25"/>
      <c r="K170" s="22"/>
      <c r="L170" s="25"/>
      <c r="M170" s="51"/>
      <c r="N170" s="41"/>
    </row>
    <row r="171" spans="1:14" ht="12.75" customHeight="1">
      <c r="A171" s="9" t="s">
        <v>280</v>
      </c>
      <c r="B171" s="12" t="s">
        <v>281</v>
      </c>
      <c r="C171" s="22"/>
      <c r="D171" s="25">
        <v>400000</v>
      </c>
      <c r="E171" s="25">
        <v>28322</v>
      </c>
      <c r="F171" s="25">
        <v>132789</v>
      </c>
      <c r="G171" s="22"/>
      <c r="H171" s="25">
        <v>78766</v>
      </c>
      <c r="I171" s="22"/>
      <c r="J171" s="25">
        <v>104705</v>
      </c>
      <c r="K171" s="22"/>
      <c r="L171" s="25"/>
      <c r="M171" s="51">
        <v>104054</v>
      </c>
      <c r="N171" s="41"/>
    </row>
    <row r="172" spans="1:14" ht="12.75" customHeight="1">
      <c r="A172" s="9" t="s">
        <v>282</v>
      </c>
      <c r="B172" s="12" t="s">
        <v>283</v>
      </c>
      <c r="C172" s="22"/>
      <c r="D172" s="25"/>
      <c r="E172" s="25"/>
      <c r="F172" s="25"/>
      <c r="G172" s="22"/>
      <c r="H172" s="25"/>
      <c r="I172" s="22"/>
      <c r="J172" s="25"/>
      <c r="K172" s="22"/>
      <c r="L172" s="25"/>
      <c r="M172" s="51"/>
      <c r="N172" s="41"/>
    </row>
    <row r="173" spans="1:14" ht="12.75" customHeight="1">
      <c r="A173" s="9" t="s">
        <v>284</v>
      </c>
      <c r="B173" s="12" t="s">
        <v>285</v>
      </c>
      <c r="C173" s="22"/>
      <c r="D173" s="25"/>
      <c r="E173" s="25">
        <v>516460</v>
      </c>
      <c r="F173" s="25"/>
      <c r="G173" s="22"/>
      <c r="H173" s="25">
        <v>151130</v>
      </c>
      <c r="I173" s="22"/>
      <c r="J173" s="25">
        <v>226100</v>
      </c>
      <c r="K173" s="22"/>
      <c r="L173" s="25"/>
      <c r="M173" s="51"/>
      <c r="N173" s="41">
        <v>23250</v>
      </c>
    </row>
    <row r="174" spans="1:14" ht="12.75" customHeight="1">
      <c r="A174" s="9" t="s">
        <v>286</v>
      </c>
      <c r="B174" s="12" t="s">
        <v>287</v>
      </c>
      <c r="C174" s="22">
        <v>361760</v>
      </c>
      <c r="D174" s="25"/>
      <c r="E174" s="25">
        <v>297500</v>
      </c>
      <c r="F174" s="25">
        <v>327250</v>
      </c>
      <c r="G174" s="22">
        <v>297500</v>
      </c>
      <c r="H174" s="25">
        <v>595000</v>
      </c>
      <c r="I174" s="22">
        <v>77262</v>
      </c>
      <c r="J174" s="25"/>
      <c r="K174" s="22"/>
      <c r="L174" s="25">
        <v>666400</v>
      </c>
      <c r="M174" s="51">
        <v>222222</v>
      </c>
      <c r="N174" s="41">
        <v>654500</v>
      </c>
    </row>
    <row r="175" spans="1:14" ht="12.75" customHeight="1">
      <c r="A175" s="9" t="s">
        <v>288</v>
      </c>
      <c r="B175" s="12" t="s">
        <v>1</v>
      </c>
      <c r="C175" s="22"/>
      <c r="D175" s="25"/>
      <c r="E175" s="22"/>
      <c r="F175" s="25"/>
      <c r="G175" s="22"/>
      <c r="H175" s="25"/>
      <c r="I175" s="22"/>
      <c r="J175" s="25"/>
      <c r="K175" s="22"/>
      <c r="L175" s="25"/>
      <c r="M175" s="51"/>
      <c r="N175" s="41"/>
    </row>
    <row r="176" spans="1:14" ht="12.75" customHeight="1">
      <c r="A176" s="10" t="s">
        <v>289</v>
      </c>
      <c r="B176" s="13" t="s">
        <v>290</v>
      </c>
      <c r="C176" s="14">
        <f>SUM(C177:C179)</f>
        <v>0</v>
      </c>
      <c r="D176" s="14">
        <f aca="true" t="shared" si="8" ref="D176:N176">SUM(D177:D179)</f>
        <v>0</v>
      </c>
      <c r="E176" s="14">
        <f t="shared" si="8"/>
        <v>0</v>
      </c>
      <c r="F176" s="14">
        <f t="shared" si="8"/>
        <v>0</v>
      </c>
      <c r="G176" s="14">
        <f t="shared" si="8"/>
        <v>0</v>
      </c>
      <c r="H176" s="14">
        <f t="shared" si="8"/>
        <v>0</v>
      </c>
      <c r="I176" s="14">
        <f t="shared" si="8"/>
        <v>0</v>
      </c>
      <c r="J176" s="14">
        <f t="shared" si="8"/>
        <v>0</v>
      </c>
      <c r="K176" s="14">
        <f t="shared" si="8"/>
        <v>0</v>
      </c>
      <c r="L176" s="14">
        <f t="shared" si="8"/>
        <v>0</v>
      </c>
      <c r="M176" s="14">
        <f t="shared" si="8"/>
        <v>0</v>
      </c>
      <c r="N176" s="14">
        <f t="shared" si="8"/>
        <v>101150</v>
      </c>
    </row>
    <row r="177" spans="1:14" ht="12.75" customHeight="1">
      <c r="A177" s="9" t="s">
        <v>291</v>
      </c>
      <c r="B177" s="12" t="s">
        <v>292</v>
      </c>
      <c r="C177" s="22"/>
      <c r="D177" s="25"/>
      <c r="E177" s="22"/>
      <c r="F177" s="25"/>
      <c r="G177" s="22"/>
      <c r="H177" s="25"/>
      <c r="I177" s="22"/>
      <c r="J177" s="25"/>
      <c r="K177" s="22"/>
      <c r="L177" s="25"/>
      <c r="M177" s="51"/>
      <c r="N177" s="41">
        <v>101150</v>
      </c>
    </row>
    <row r="178" spans="1:14" ht="12.75" customHeight="1">
      <c r="A178" s="9" t="s">
        <v>293</v>
      </c>
      <c r="B178" s="12" t="s">
        <v>56</v>
      </c>
      <c r="C178" s="22"/>
      <c r="D178" s="25"/>
      <c r="E178" s="22"/>
      <c r="F178" s="25"/>
      <c r="G178" s="22"/>
      <c r="H178" s="25"/>
      <c r="I178" s="22"/>
      <c r="J178" s="25"/>
      <c r="K178" s="22"/>
      <c r="L178" s="25"/>
      <c r="M178" s="51"/>
      <c r="N178" s="41"/>
    </row>
    <row r="179" spans="1:14" ht="12.75" customHeight="1">
      <c r="A179" s="9" t="s">
        <v>294</v>
      </c>
      <c r="B179" s="12" t="s">
        <v>1</v>
      </c>
      <c r="C179" s="22"/>
      <c r="D179" s="25"/>
      <c r="E179" s="22"/>
      <c r="F179" s="25"/>
      <c r="G179" s="22"/>
      <c r="H179" s="25"/>
      <c r="I179" s="22"/>
      <c r="J179" s="25"/>
      <c r="K179" s="22"/>
      <c r="L179" s="25"/>
      <c r="M179" s="51"/>
      <c r="N179" s="41"/>
    </row>
    <row r="180" spans="1:14" ht="12.75" customHeight="1">
      <c r="A180" s="10" t="s">
        <v>295</v>
      </c>
      <c r="B180" s="13" t="s">
        <v>296</v>
      </c>
      <c r="C180" s="14">
        <f>SUM(C181:C191)</f>
        <v>63000</v>
      </c>
      <c r="D180" s="14">
        <f aca="true" t="shared" si="9" ref="D180:N180">SUM(D181:D191)</f>
        <v>42290</v>
      </c>
      <c r="E180" s="14">
        <f t="shared" si="9"/>
        <v>55350</v>
      </c>
      <c r="F180" s="14">
        <f t="shared" si="9"/>
        <v>98030</v>
      </c>
      <c r="G180" s="14">
        <f t="shared" si="9"/>
        <v>99719</v>
      </c>
      <c r="H180" s="14">
        <f t="shared" si="9"/>
        <v>-186123</v>
      </c>
      <c r="I180" s="14">
        <f>SUM(I181:I191)</f>
        <v>37981</v>
      </c>
      <c r="J180" s="14">
        <f t="shared" si="9"/>
        <v>207934</v>
      </c>
      <c r="K180" s="14">
        <f t="shared" si="9"/>
        <v>266220</v>
      </c>
      <c r="L180" s="14">
        <f t="shared" si="9"/>
        <v>233370</v>
      </c>
      <c r="M180" s="14">
        <f t="shared" si="9"/>
        <v>408904</v>
      </c>
      <c r="N180" s="14">
        <f t="shared" si="9"/>
        <v>514172</v>
      </c>
    </row>
    <row r="181" spans="1:14" ht="12.75" customHeight="1">
      <c r="A181" s="9" t="s">
        <v>297</v>
      </c>
      <c r="B181" s="12" t="s">
        <v>57</v>
      </c>
      <c r="C181" s="22"/>
      <c r="D181" s="25"/>
      <c r="E181" s="22"/>
      <c r="F181" s="25"/>
      <c r="G181" s="22"/>
      <c r="H181" s="25"/>
      <c r="I181" s="22"/>
      <c r="J181" s="25"/>
      <c r="K181" s="22"/>
      <c r="L181" s="25"/>
      <c r="M181" s="51"/>
      <c r="N181" s="41"/>
    </row>
    <row r="182" spans="1:14" ht="12.75" customHeight="1">
      <c r="A182" s="9" t="s">
        <v>298</v>
      </c>
      <c r="B182" s="12" t="s">
        <v>58</v>
      </c>
      <c r="C182" s="22"/>
      <c r="D182" s="25"/>
      <c r="E182" s="22"/>
      <c r="F182" s="25"/>
      <c r="G182" s="22"/>
      <c r="H182" s="25"/>
      <c r="I182" s="22"/>
      <c r="J182" s="25"/>
      <c r="K182" s="22"/>
      <c r="L182" s="25"/>
      <c r="M182" s="51"/>
      <c r="N182" s="41"/>
    </row>
    <row r="183" spans="1:14" ht="12.75" customHeight="1">
      <c r="A183" s="9" t="s">
        <v>299</v>
      </c>
      <c r="B183" s="12" t="s">
        <v>59</v>
      </c>
      <c r="C183" s="22"/>
      <c r="D183" s="25"/>
      <c r="E183" s="22"/>
      <c r="F183" s="25"/>
      <c r="G183" s="22"/>
      <c r="H183" s="25"/>
      <c r="I183" s="22"/>
      <c r="J183" s="25"/>
      <c r="K183" s="22"/>
      <c r="L183" s="25"/>
      <c r="M183" s="51"/>
      <c r="N183" s="41"/>
    </row>
    <row r="184" spans="1:14" ht="12.75" customHeight="1">
      <c r="A184" s="9" t="s">
        <v>300</v>
      </c>
      <c r="B184" s="12" t="s">
        <v>60</v>
      </c>
      <c r="C184" s="22"/>
      <c r="D184" s="25"/>
      <c r="E184" s="22"/>
      <c r="F184" s="25"/>
      <c r="G184" s="22"/>
      <c r="H184" s="25"/>
      <c r="I184" s="22"/>
      <c r="J184" s="25"/>
      <c r="K184" s="22"/>
      <c r="L184" s="25"/>
      <c r="M184" s="51"/>
      <c r="N184" s="41"/>
    </row>
    <row r="185" spans="1:14" ht="12.75" customHeight="1">
      <c r="A185" s="9" t="s">
        <v>301</v>
      </c>
      <c r="B185" s="12" t="s">
        <v>302</v>
      </c>
      <c r="C185" s="22"/>
      <c r="D185" s="25"/>
      <c r="E185" s="22"/>
      <c r="F185" s="25"/>
      <c r="G185" s="22"/>
      <c r="H185" s="25"/>
      <c r="I185" s="22"/>
      <c r="J185" s="25"/>
      <c r="K185" s="22"/>
      <c r="L185" s="25"/>
      <c r="M185" s="51"/>
      <c r="N185" s="41"/>
    </row>
    <row r="186" spans="1:14" ht="12.75" customHeight="1">
      <c r="A186" s="9" t="s">
        <v>303</v>
      </c>
      <c r="B186" s="12" t="s">
        <v>304</v>
      </c>
      <c r="C186" s="22"/>
      <c r="D186" s="25"/>
      <c r="E186" s="22"/>
      <c r="F186" s="25"/>
      <c r="G186" s="22"/>
      <c r="H186" s="25"/>
      <c r="I186" s="22"/>
      <c r="J186" s="25"/>
      <c r="K186" s="22"/>
      <c r="L186" s="25"/>
      <c r="M186" s="51"/>
      <c r="N186" s="41"/>
    </row>
    <row r="187" spans="1:14" ht="12.75" customHeight="1">
      <c r="A187" s="9" t="s">
        <v>305</v>
      </c>
      <c r="B187" s="12" t="s">
        <v>61</v>
      </c>
      <c r="C187" s="22">
        <v>63000</v>
      </c>
      <c r="D187" s="25">
        <v>42290</v>
      </c>
      <c r="E187" s="22">
        <v>55350</v>
      </c>
      <c r="F187" s="25">
        <v>98030</v>
      </c>
      <c r="G187" s="22">
        <v>99719</v>
      </c>
      <c r="H187" s="25">
        <v>247210</v>
      </c>
      <c r="I187" s="22">
        <v>37981</v>
      </c>
      <c r="J187" s="25">
        <v>207934</v>
      </c>
      <c r="K187" s="22">
        <v>266220</v>
      </c>
      <c r="L187" s="25">
        <v>233370</v>
      </c>
      <c r="M187" s="51">
        <v>408904</v>
      </c>
      <c r="N187" s="41">
        <v>130100</v>
      </c>
    </row>
    <row r="188" spans="1:14" ht="12.75" customHeight="1">
      <c r="A188" s="9" t="s">
        <v>306</v>
      </c>
      <c r="B188" s="12" t="s">
        <v>307</v>
      </c>
      <c r="C188" s="22"/>
      <c r="D188" s="25"/>
      <c r="E188" s="22"/>
      <c r="F188" s="25"/>
      <c r="G188" s="22"/>
      <c r="H188" s="25"/>
      <c r="I188" s="22"/>
      <c r="J188" s="25"/>
      <c r="K188" s="22"/>
      <c r="L188" s="25"/>
      <c r="M188" s="51"/>
      <c r="N188" s="41"/>
    </row>
    <row r="189" spans="1:14" ht="12.75" customHeight="1">
      <c r="A189" s="9" t="s">
        <v>308</v>
      </c>
      <c r="B189" s="12" t="s">
        <v>309</v>
      </c>
      <c r="C189" s="22"/>
      <c r="D189" s="25"/>
      <c r="E189" s="22"/>
      <c r="F189" s="25"/>
      <c r="G189" s="22"/>
      <c r="H189" s="25"/>
      <c r="I189" s="22"/>
      <c r="J189" s="25"/>
      <c r="K189" s="22"/>
      <c r="L189" s="25"/>
      <c r="M189" s="51"/>
      <c r="N189" s="41"/>
    </row>
    <row r="190" spans="1:14" ht="12.75" customHeight="1">
      <c r="A190" s="9" t="s">
        <v>310</v>
      </c>
      <c r="B190" s="12" t="s">
        <v>311</v>
      </c>
      <c r="C190" s="22"/>
      <c r="D190" s="25"/>
      <c r="E190" s="22"/>
      <c r="F190" s="25"/>
      <c r="G190" s="22"/>
      <c r="H190" s="25">
        <v>-433333</v>
      </c>
      <c r="I190" s="22"/>
      <c r="J190" s="25"/>
      <c r="K190" s="22"/>
      <c r="L190" s="25"/>
      <c r="M190" s="51"/>
      <c r="N190" s="41"/>
    </row>
    <row r="191" spans="1:14" ht="12.75" customHeight="1">
      <c r="A191" s="9" t="s">
        <v>312</v>
      </c>
      <c r="B191" s="12" t="s">
        <v>1</v>
      </c>
      <c r="C191" s="22"/>
      <c r="D191" s="25"/>
      <c r="E191" s="22"/>
      <c r="F191" s="25"/>
      <c r="G191" s="22"/>
      <c r="H191" s="25"/>
      <c r="I191" s="22"/>
      <c r="J191" s="25"/>
      <c r="K191" s="22"/>
      <c r="L191" s="25"/>
      <c r="M191" s="51"/>
      <c r="N191" s="41">
        <v>384072</v>
      </c>
    </row>
    <row r="192" spans="1:14" ht="12.75" customHeight="1">
      <c r="A192" s="10" t="s">
        <v>313</v>
      </c>
      <c r="B192" s="13" t="s">
        <v>314</v>
      </c>
      <c r="C192" s="14">
        <f>SUM(C193:C199)</f>
        <v>0</v>
      </c>
      <c r="D192" s="14">
        <f aca="true" t="shared" si="10" ref="D192:N192">SUM(D193:D199)</f>
        <v>0</v>
      </c>
      <c r="E192" s="14">
        <f t="shared" si="10"/>
        <v>0</v>
      </c>
      <c r="F192" s="14">
        <f t="shared" si="10"/>
        <v>0</v>
      </c>
      <c r="G192" s="14">
        <f t="shared" si="10"/>
        <v>0</v>
      </c>
      <c r="H192" s="14">
        <f t="shared" si="10"/>
        <v>0</v>
      </c>
      <c r="I192" s="14">
        <f t="shared" si="10"/>
        <v>0</v>
      </c>
      <c r="J192" s="14">
        <f t="shared" si="10"/>
        <v>0</v>
      </c>
      <c r="K192" s="14">
        <f t="shared" si="10"/>
        <v>0</v>
      </c>
      <c r="L192" s="14">
        <f t="shared" si="10"/>
        <v>0</v>
      </c>
      <c r="M192" s="14">
        <f t="shared" si="10"/>
        <v>0</v>
      </c>
      <c r="N192" s="14">
        <f t="shared" si="10"/>
        <v>0</v>
      </c>
    </row>
    <row r="193" spans="1:14" ht="12.75" customHeight="1">
      <c r="A193" s="9" t="s">
        <v>315</v>
      </c>
      <c r="B193" s="12" t="s">
        <v>316</v>
      </c>
      <c r="C193" s="22"/>
      <c r="D193" s="25"/>
      <c r="E193" s="22"/>
      <c r="F193" s="25"/>
      <c r="G193" s="22"/>
      <c r="H193" s="25"/>
      <c r="I193" s="22"/>
      <c r="J193" s="25"/>
      <c r="K193" s="22"/>
      <c r="L193" s="25"/>
      <c r="M193" s="51"/>
      <c r="N193" s="41"/>
    </row>
    <row r="194" spans="1:14" ht="12.75" customHeight="1">
      <c r="A194" s="9" t="s">
        <v>317</v>
      </c>
      <c r="B194" s="12" t="s">
        <v>318</v>
      </c>
      <c r="C194" s="22"/>
      <c r="D194" s="25"/>
      <c r="E194" s="22"/>
      <c r="F194" s="25"/>
      <c r="G194" s="22"/>
      <c r="H194" s="25"/>
      <c r="I194" s="22"/>
      <c r="J194" s="25"/>
      <c r="K194" s="22"/>
      <c r="L194" s="25"/>
      <c r="M194" s="51"/>
      <c r="N194" s="41"/>
    </row>
    <row r="195" spans="1:14" ht="12.75" customHeight="1">
      <c r="A195" s="9" t="s">
        <v>319</v>
      </c>
      <c r="B195" s="12" t="s">
        <v>320</v>
      </c>
      <c r="C195" s="22"/>
      <c r="D195" s="25"/>
      <c r="E195" s="22"/>
      <c r="F195" s="25"/>
      <c r="G195" s="22"/>
      <c r="H195" s="25"/>
      <c r="I195" s="22"/>
      <c r="J195" s="25"/>
      <c r="K195" s="22"/>
      <c r="L195" s="25"/>
      <c r="M195" s="51"/>
      <c r="N195" s="41"/>
    </row>
    <row r="196" spans="1:14" ht="12.75" customHeight="1">
      <c r="A196" s="9" t="s">
        <v>321</v>
      </c>
      <c r="B196" s="12" t="s">
        <v>322</v>
      </c>
      <c r="C196" s="22"/>
      <c r="D196" s="25"/>
      <c r="E196" s="22"/>
      <c r="F196" s="25"/>
      <c r="G196" s="22"/>
      <c r="H196" s="25"/>
      <c r="I196" s="22"/>
      <c r="J196" s="25"/>
      <c r="K196" s="22"/>
      <c r="L196" s="25"/>
      <c r="M196" s="51"/>
      <c r="N196" s="41"/>
    </row>
    <row r="197" spans="1:14" ht="12.75" customHeight="1">
      <c r="A197" s="9" t="s">
        <v>323</v>
      </c>
      <c r="B197" s="12" t="s">
        <v>62</v>
      </c>
      <c r="C197" s="22"/>
      <c r="D197" s="25"/>
      <c r="E197" s="22"/>
      <c r="F197" s="25"/>
      <c r="G197" s="22"/>
      <c r="H197" s="25"/>
      <c r="I197" s="22"/>
      <c r="J197" s="25"/>
      <c r="K197" s="22"/>
      <c r="L197" s="25"/>
      <c r="M197" s="51"/>
      <c r="N197" s="41"/>
    </row>
    <row r="198" spans="1:14" ht="12.75" customHeight="1">
      <c r="A198" s="9" t="s">
        <v>324</v>
      </c>
      <c r="B198" s="12" t="s">
        <v>325</v>
      </c>
      <c r="C198" s="22"/>
      <c r="D198" s="25"/>
      <c r="E198" s="22"/>
      <c r="F198" s="25"/>
      <c r="G198" s="22"/>
      <c r="H198" s="25"/>
      <c r="I198" s="22"/>
      <c r="J198" s="25"/>
      <c r="K198" s="22"/>
      <c r="L198" s="25"/>
      <c r="M198" s="51"/>
      <c r="N198" s="41"/>
    </row>
    <row r="199" spans="1:14" ht="12.75" customHeight="1">
      <c r="A199" s="9" t="s">
        <v>326</v>
      </c>
      <c r="B199" s="12" t="s">
        <v>1</v>
      </c>
      <c r="C199" s="22"/>
      <c r="D199" s="25"/>
      <c r="E199" s="22"/>
      <c r="F199" s="25"/>
      <c r="G199" s="22"/>
      <c r="H199" s="25"/>
      <c r="I199" s="22"/>
      <c r="J199" s="25"/>
      <c r="K199" s="22"/>
      <c r="L199" s="25"/>
      <c r="M199" s="51"/>
      <c r="N199" s="41"/>
    </row>
    <row r="200" spans="1:14" ht="12.75" customHeight="1">
      <c r="A200" s="10" t="s">
        <v>327</v>
      </c>
      <c r="B200" s="13" t="s">
        <v>328</v>
      </c>
      <c r="C200" s="14">
        <f>SUM(C201)</f>
        <v>0</v>
      </c>
      <c r="D200" s="14">
        <f aca="true" t="shared" si="11" ref="D200:N200">SUM(D201)</f>
        <v>0</v>
      </c>
      <c r="E200" s="14">
        <f t="shared" si="11"/>
        <v>1121989</v>
      </c>
      <c r="F200" s="14">
        <f t="shared" si="11"/>
        <v>0</v>
      </c>
      <c r="G200" s="14">
        <f t="shared" si="11"/>
        <v>0</v>
      </c>
      <c r="H200" s="14">
        <f t="shared" si="11"/>
        <v>81000</v>
      </c>
      <c r="I200" s="14">
        <f t="shared" si="11"/>
        <v>0</v>
      </c>
      <c r="J200" s="14">
        <f t="shared" si="11"/>
        <v>0</v>
      </c>
      <c r="K200" s="14">
        <f t="shared" si="11"/>
        <v>0</v>
      </c>
      <c r="L200" s="14">
        <f t="shared" si="11"/>
        <v>0</v>
      </c>
      <c r="M200" s="14">
        <f t="shared" si="11"/>
        <v>0</v>
      </c>
      <c r="N200" s="14">
        <f t="shared" si="11"/>
        <v>0</v>
      </c>
    </row>
    <row r="201" spans="1:14" ht="12.75" customHeight="1">
      <c r="A201" s="9" t="s">
        <v>329</v>
      </c>
      <c r="B201" s="12" t="s">
        <v>330</v>
      </c>
      <c r="C201" s="22"/>
      <c r="D201" s="25"/>
      <c r="E201" s="22">
        <v>1121989</v>
      </c>
      <c r="F201" s="25"/>
      <c r="G201" s="22"/>
      <c r="H201" s="25">
        <v>81000</v>
      </c>
      <c r="I201" s="22"/>
      <c r="J201" s="25"/>
      <c r="K201" s="22"/>
      <c r="L201" s="25"/>
      <c r="M201" s="51"/>
      <c r="N201" s="41"/>
    </row>
    <row r="202" spans="1:14" ht="12.75" customHeight="1">
      <c r="A202" s="10" t="s">
        <v>331</v>
      </c>
      <c r="B202" s="13" t="s">
        <v>332</v>
      </c>
      <c r="C202" s="14">
        <f>SUM(C203:C208)</f>
        <v>0</v>
      </c>
      <c r="D202" s="14">
        <f aca="true" t="shared" si="12" ref="D202:N202">SUM(D203:D208)</f>
        <v>0</v>
      </c>
      <c r="E202" s="14">
        <f t="shared" si="12"/>
        <v>0</v>
      </c>
      <c r="F202" s="14">
        <f t="shared" si="12"/>
        <v>170000</v>
      </c>
      <c r="G202" s="14">
        <f t="shared" si="12"/>
        <v>41000</v>
      </c>
      <c r="H202" s="14">
        <f t="shared" si="12"/>
        <v>333000</v>
      </c>
      <c r="I202" s="14">
        <f>SUM(I203:I208)</f>
        <v>270000</v>
      </c>
      <c r="J202" s="14">
        <f t="shared" si="12"/>
        <v>2650000</v>
      </c>
      <c r="K202" s="14">
        <f t="shared" si="12"/>
        <v>57000</v>
      </c>
      <c r="L202" s="14">
        <f t="shared" si="12"/>
        <v>319000</v>
      </c>
      <c r="M202" s="14">
        <f t="shared" si="12"/>
        <v>254780</v>
      </c>
      <c r="N202" s="14">
        <f t="shared" si="12"/>
        <v>21000</v>
      </c>
    </row>
    <row r="203" spans="1:14" ht="12.75" customHeight="1">
      <c r="A203" s="9" t="s">
        <v>333</v>
      </c>
      <c r="B203" s="12" t="s">
        <v>334</v>
      </c>
      <c r="C203" s="22"/>
      <c r="D203" s="25"/>
      <c r="E203" s="22"/>
      <c r="F203" s="25"/>
      <c r="G203" s="22"/>
      <c r="H203" s="25"/>
      <c r="I203" s="22"/>
      <c r="J203" s="25"/>
      <c r="K203" s="22"/>
      <c r="L203" s="25"/>
      <c r="M203" s="51"/>
      <c r="N203" s="41"/>
    </row>
    <row r="204" spans="1:14" ht="12.75" customHeight="1">
      <c r="A204" s="9" t="s">
        <v>335</v>
      </c>
      <c r="B204" s="12" t="s">
        <v>63</v>
      </c>
      <c r="C204" s="22"/>
      <c r="D204" s="25"/>
      <c r="E204" s="22"/>
      <c r="F204" s="25">
        <v>170000</v>
      </c>
      <c r="G204" s="22">
        <v>41000</v>
      </c>
      <c r="H204" s="25">
        <v>333000</v>
      </c>
      <c r="I204" s="22">
        <v>270000</v>
      </c>
      <c r="J204" s="25">
        <v>2650000</v>
      </c>
      <c r="K204" s="22">
        <v>57000</v>
      </c>
      <c r="L204" s="25">
        <v>319000</v>
      </c>
      <c r="M204" s="51">
        <v>62000</v>
      </c>
      <c r="N204" s="41">
        <v>21000</v>
      </c>
    </row>
    <row r="205" spans="1:14" ht="12.75" customHeight="1">
      <c r="A205" s="9" t="s">
        <v>336</v>
      </c>
      <c r="B205" s="12" t="s">
        <v>337</v>
      </c>
      <c r="C205" s="22"/>
      <c r="D205" s="25"/>
      <c r="E205" s="22"/>
      <c r="F205" s="25"/>
      <c r="G205" s="22"/>
      <c r="H205" s="25" t="s">
        <v>601</v>
      </c>
      <c r="I205" s="22"/>
      <c r="J205" s="25"/>
      <c r="K205" s="22"/>
      <c r="L205" s="25"/>
      <c r="M205" s="51"/>
      <c r="N205" s="41"/>
    </row>
    <row r="206" spans="1:14" ht="12.75" customHeight="1">
      <c r="A206" s="9" t="s">
        <v>338</v>
      </c>
      <c r="B206" s="12" t="s">
        <v>339</v>
      </c>
      <c r="C206" s="22"/>
      <c r="D206" s="25"/>
      <c r="E206" s="22"/>
      <c r="F206" s="25"/>
      <c r="G206" s="22"/>
      <c r="H206" s="25"/>
      <c r="I206" s="22"/>
      <c r="J206" s="25"/>
      <c r="K206" s="22"/>
      <c r="L206" s="25"/>
      <c r="M206" s="51"/>
      <c r="N206" s="41"/>
    </row>
    <row r="207" spans="1:14" ht="12.75" customHeight="1">
      <c r="A207" s="9" t="s">
        <v>340</v>
      </c>
      <c r="B207" s="12" t="s">
        <v>341</v>
      </c>
      <c r="C207" s="22"/>
      <c r="D207" s="25"/>
      <c r="E207" s="22"/>
      <c r="F207" s="25"/>
      <c r="G207" s="22"/>
      <c r="H207" s="25"/>
      <c r="I207" s="22"/>
      <c r="J207" s="25"/>
      <c r="K207" s="22"/>
      <c r="L207" s="25"/>
      <c r="M207" s="51"/>
      <c r="N207" s="41"/>
    </row>
    <row r="208" spans="1:14" ht="12.75" customHeight="1">
      <c r="A208" s="9" t="s">
        <v>342</v>
      </c>
      <c r="B208" s="12" t="s">
        <v>1</v>
      </c>
      <c r="C208" s="22"/>
      <c r="D208" s="25"/>
      <c r="E208" s="22"/>
      <c r="F208" s="25"/>
      <c r="G208" s="22"/>
      <c r="H208" s="25"/>
      <c r="I208" s="22"/>
      <c r="J208" s="25"/>
      <c r="K208" s="22"/>
      <c r="L208" s="25"/>
      <c r="M208" s="51">
        <v>192780</v>
      </c>
      <c r="N208" s="41"/>
    </row>
    <row r="209" spans="1:14" ht="12.75" customHeight="1">
      <c r="A209" s="10" t="s">
        <v>343</v>
      </c>
      <c r="B209" s="13" t="s">
        <v>344</v>
      </c>
      <c r="C209" s="14">
        <f>SUM(C210:C214)</f>
        <v>0</v>
      </c>
      <c r="D209" s="14">
        <f aca="true" t="shared" si="13" ref="D209:N209">SUM(D210:D214)</f>
        <v>207476</v>
      </c>
      <c r="E209" s="14">
        <f t="shared" si="13"/>
        <v>221340</v>
      </c>
      <c r="F209" s="14">
        <f t="shared" si="13"/>
        <v>195457</v>
      </c>
      <c r="G209" s="14">
        <f t="shared" si="13"/>
        <v>640393</v>
      </c>
      <c r="H209" s="14">
        <f t="shared" si="13"/>
        <v>603800</v>
      </c>
      <c r="I209" s="14">
        <f>SUM(I210:I214)</f>
        <v>259717</v>
      </c>
      <c r="J209" s="14">
        <f t="shared" si="13"/>
        <v>232050</v>
      </c>
      <c r="K209" s="14">
        <f t="shared" si="13"/>
        <v>171360</v>
      </c>
      <c r="L209" s="14">
        <f t="shared" si="13"/>
        <v>170289</v>
      </c>
      <c r="M209" s="14">
        <f t="shared" si="13"/>
        <v>0</v>
      </c>
      <c r="N209" s="14">
        <f t="shared" si="13"/>
        <v>0</v>
      </c>
    </row>
    <row r="210" spans="1:14" ht="12.75" customHeight="1">
      <c r="A210" s="9" t="s">
        <v>345</v>
      </c>
      <c r="B210" s="12" t="s">
        <v>64</v>
      </c>
      <c r="C210" s="22"/>
      <c r="D210" s="25"/>
      <c r="E210" s="22"/>
      <c r="F210" s="25"/>
      <c r="G210" s="22"/>
      <c r="H210" s="25"/>
      <c r="I210" s="22"/>
      <c r="J210" s="25"/>
      <c r="K210" s="22"/>
      <c r="L210" s="25"/>
      <c r="M210" s="51"/>
      <c r="N210" s="41"/>
    </row>
    <row r="211" spans="1:14" ht="12.75" customHeight="1">
      <c r="A211" s="9" t="s">
        <v>346</v>
      </c>
      <c r="B211" s="12" t="s">
        <v>347</v>
      </c>
      <c r="C211" s="22"/>
      <c r="D211" s="25"/>
      <c r="E211" s="22"/>
      <c r="F211" s="25"/>
      <c r="G211" s="22">
        <v>433333</v>
      </c>
      <c r="H211" s="25">
        <v>433333</v>
      </c>
      <c r="I211" s="22"/>
      <c r="J211" s="25"/>
      <c r="K211" s="22"/>
      <c r="L211" s="25"/>
      <c r="M211" s="51"/>
      <c r="N211" s="41"/>
    </row>
    <row r="212" spans="1:14" ht="12.75" customHeight="1">
      <c r="A212" s="9" t="s">
        <v>348</v>
      </c>
      <c r="B212" s="12" t="s">
        <v>349</v>
      </c>
      <c r="C212" s="22"/>
      <c r="D212" s="25"/>
      <c r="E212" s="22"/>
      <c r="F212" s="25"/>
      <c r="G212" s="22"/>
      <c r="H212" s="25"/>
      <c r="I212" s="22"/>
      <c r="J212" s="25"/>
      <c r="K212" s="22"/>
      <c r="L212" s="25"/>
      <c r="M212" s="51"/>
      <c r="N212" s="41"/>
    </row>
    <row r="213" spans="1:14" ht="12.75" customHeight="1">
      <c r="A213" s="9" t="s">
        <v>350</v>
      </c>
      <c r="B213" s="12" t="s">
        <v>351</v>
      </c>
      <c r="C213" s="22"/>
      <c r="D213" s="25"/>
      <c r="E213" s="22"/>
      <c r="F213" s="25"/>
      <c r="G213" s="22"/>
      <c r="H213" s="25"/>
      <c r="I213" s="22"/>
      <c r="J213" s="25"/>
      <c r="K213" s="22"/>
      <c r="L213" s="25"/>
      <c r="M213" s="51"/>
      <c r="N213" s="41"/>
    </row>
    <row r="214" spans="1:14" ht="12.75" customHeight="1">
      <c r="A214" s="9" t="s">
        <v>352</v>
      </c>
      <c r="B214" s="12" t="s">
        <v>1</v>
      </c>
      <c r="C214" s="22"/>
      <c r="D214" s="25">
        <v>207476</v>
      </c>
      <c r="E214" s="22">
        <v>221340</v>
      </c>
      <c r="F214" s="25">
        <v>195457</v>
      </c>
      <c r="G214" s="22">
        <v>207060</v>
      </c>
      <c r="H214" s="25">
        <v>170467</v>
      </c>
      <c r="I214" s="22">
        <v>259717</v>
      </c>
      <c r="J214" s="25">
        <v>232050</v>
      </c>
      <c r="K214" s="22">
        <v>171360</v>
      </c>
      <c r="L214" s="25">
        <v>170289</v>
      </c>
      <c r="M214" s="51"/>
      <c r="N214" s="41"/>
    </row>
    <row r="215" spans="1:15" ht="12.75" customHeight="1">
      <c r="A215" s="10" t="s">
        <v>353</v>
      </c>
      <c r="B215" s="13" t="s">
        <v>354</v>
      </c>
      <c r="C215" s="14">
        <f>SUM(C216:C217)</f>
        <v>0</v>
      </c>
      <c r="D215" s="14">
        <f aca="true" t="shared" si="14" ref="D215:N215">SUM(D216:D217)</f>
        <v>0</v>
      </c>
      <c r="E215" s="14">
        <f t="shared" si="14"/>
        <v>0</v>
      </c>
      <c r="F215" s="14">
        <f t="shared" si="14"/>
        <v>0</v>
      </c>
      <c r="G215" s="14">
        <f t="shared" si="14"/>
        <v>0</v>
      </c>
      <c r="H215" s="14">
        <f t="shared" si="14"/>
        <v>0</v>
      </c>
      <c r="I215" s="14">
        <f t="shared" si="14"/>
        <v>0</v>
      </c>
      <c r="J215" s="14">
        <f t="shared" si="14"/>
        <v>0</v>
      </c>
      <c r="K215" s="14">
        <f t="shared" si="14"/>
        <v>0</v>
      </c>
      <c r="L215" s="14">
        <f t="shared" si="14"/>
        <v>0</v>
      </c>
      <c r="M215" s="14">
        <f t="shared" si="14"/>
        <v>0</v>
      </c>
      <c r="N215" s="14">
        <f t="shared" si="14"/>
        <v>0</v>
      </c>
      <c r="O215" s="14"/>
    </row>
    <row r="216" spans="1:14" ht="12.75" customHeight="1">
      <c r="A216" s="9" t="s">
        <v>355</v>
      </c>
      <c r="B216" s="12" t="s">
        <v>356</v>
      </c>
      <c r="C216" s="22"/>
      <c r="D216" s="25"/>
      <c r="E216" s="22"/>
      <c r="F216" s="25"/>
      <c r="G216" s="22"/>
      <c r="H216" s="25"/>
      <c r="I216" s="22"/>
      <c r="J216" s="25"/>
      <c r="K216" s="22"/>
      <c r="L216" s="25"/>
      <c r="M216" s="51"/>
      <c r="N216" s="41"/>
    </row>
    <row r="217" spans="1:14" ht="12.75" customHeight="1">
      <c r="A217" s="9" t="s">
        <v>357</v>
      </c>
      <c r="B217" s="12" t="s">
        <v>358</v>
      </c>
      <c r="C217" s="22"/>
      <c r="D217" s="25"/>
      <c r="E217" s="22"/>
      <c r="F217" s="25"/>
      <c r="G217" s="22"/>
      <c r="H217" s="25"/>
      <c r="I217" s="22"/>
      <c r="J217" s="25"/>
      <c r="K217" s="22"/>
      <c r="L217" s="25"/>
      <c r="M217" s="51"/>
      <c r="N217" s="41"/>
    </row>
    <row r="218" spans="1:14" ht="12.75" customHeight="1">
      <c r="A218" s="10" t="s">
        <v>359</v>
      </c>
      <c r="B218" s="13" t="s">
        <v>360</v>
      </c>
      <c r="C218" s="14">
        <f>SUM(C219:C241)</f>
        <v>0</v>
      </c>
      <c r="D218" s="14">
        <f aca="true" t="shared" si="15" ref="D218:N218">SUM(D219:D241)</f>
        <v>0</v>
      </c>
      <c r="E218" s="14">
        <f t="shared" si="15"/>
        <v>0</v>
      </c>
      <c r="F218" s="14">
        <f t="shared" si="15"/>
        <v>0</v>
      </c>
      <c r="G218" s="14">
        <f t="shared" si="15"/>
        <v>0</v>
      </c>
      <c r="H218" s="14">
        <f t="shared" si="15"/>
        <v>0</v>
      </c>
      <c r="I218" s="14">
        <f t="shared" si="15"/>
        <v>0</v>
      </c>
      <c r="J218" s="14">
        <f t="shared" si="15"/>
        <v>0</v>
      </c>
      <c r="K218" s="14">
        <f t="shared" si="15"/>
        <v>0</v>
      </c>
      <c r="L218" s="14">
        <f t="shared" si="15"/>
        <v>0</v>
      </c>
      <c r="M218" s="14">
        <f t="shared" si="15"/>
        <v>0</v>
      </c>
      <c r="N218" s="14">
        <f t="shared" si="15"/>
        <v>0</v>
      </c>
    </row>
    <row r="219" spans="1:14" ht="12.75" customHeight="1">
      <c r="A219" s="9" t="s">
        <v>361</v>
      </c>
      <c r="B219" s="12" t="s">
        <v>362</v>
      </c>
      <c r="C219" s="22"/>
      <c r="D219" s="25"/>
      <c r="E219" s="22"/>
      <c r="F219" s="25"/>
      <c r="G219" s="22"/>
      <c r="H219" s="25"/>
      <c r="I219" s="22"/>
      <c r="J219" s="25"/>
      <c r="K219" s="22"/>
      <c r="L219" s="25"/>
      <c r="M219" s="51"/>
      <c r="N219" s="41"/>
    </row>
    <row r="220" spans="1:14" ht="12.75" customHeight="1">
      <c r="A220" s="9" t="s">
        <v>363</v>
      </c>
      <c r="B220" s="12" t="s">
        <v>364</v>
      </c>
      <c r="C220" s="22"/>
      <c r="D220" s="25"/>
      <c r="E220" s="22"/>
      <c r="F220" s="25"/>
      <c r="G220" s="22"/>
      <c r="H220" s="25"/>
      <c r="I220" s="22"/>
      <c r="J220" s="25"/>
      <c r="K220" s="22"/>
      <c r="L220" s="25"/>
      <c r="M220" s="51"/>
      <c r="N220" s="41"/>
    </row>
    <row r="221" spans="1:14" ht="12.75" customHeight="1">
      <c r="A221" s="9" t="s">
        <v>365</v>
      </c>
      <c r="B221" s="12" t="s">
        <v>366</v>
      </c>
      <c r="C221" s="22"/>
      <c r="D221" s="25"/>
      <c r="E221" s="22"/>
      <c r="F221" s="25"/>
      <c r="G221" s="22"/>
      <c r="H221" s="25"/>
      <c r="I221" s="22"/>
      <c r="J221" s="25"/>
      <c r="K221" s="22"/>
      <c r="L221" s="25"/>
      <c r="M221" s="51"/>
      <c r="N221" s="41"/>
    </row>
    <row r="222" spans="1:14" ht="12.75" customHeight="1">
      <c r="A222" s="9" t="s">
        <v>367</v>
      </c>
      <c r="B222" s="12" t="s">
        <v>368</v>
      </c>
      <c r="C222" s="22"/>
      <c r="D222" s="25"/>
      <c r="E222" s="22"/>
      <c r="F222" s="25"/>
      <c r="G222" s="22"/>
      <c r="H222" s="25"/>
      <c r="I222" s="22"/>
      <c r="J222" s="25"/>
      <c r="K222" s="22"/>
      <c r="L222" s="25"/>
      <c r="M222" s="51"/>
      <c r="N222" s="41"/>
    </row>
    <row r="223" spans="1:14" ht="12.75" customHeight="1">
      <c r="A223" s="9" t="s">
        <v>369</v>
      </c>
      <c r="B223" s="12" t="s">
        <v>370</v>
      </c>
      <c r="C223" s="22"/>
      <c r="D223" s="25"/>
      <c r="E223" s="22"/>
      <c r="F223" s="25"/>
      <c r="G223" s="22"/>
      <c r="H223" s="25"/>
      <c r="I223" s="22"/>
      <c r="J223" s="25"/>
      <c r="K223" s="22"/>
      <c r="L223" s="25"/>
      <c r="M223" s="51"/>
      <c r="N223" s="41"/>
    </row>
    <row r="224" spans="1:14" ht="12.75" customHeight="1">
      <c r="A224" s="9" t="s">
        <v>371</v>
      </c>
      <c r="B224" s="12" t="s">
        <v>65</v>
      </c>
      <c r="C224" s="22"/>
      <c r="D224" s="25"/>
      <c r="E224" s="22"/>
      <c r="F224" s="25"/>
      <c r="G224" s="22"/>
      <c r="H224" s="25"/>
      <c r="I224" s="22"/>
      <c r="J224" s="25"/>
      <c r="K224" s="22"/>
      <c r="L224" s="25"/>
      <c r="M224" s="51"/>
      <c r="N224" s="41"/>
    </row>
    <row r="225" spans="1:14" ht="12.75" customHeight="1">
      <c r="A225" s="9" t="s">
        <v>372</v>
      </c>
      <c r="B225" s="12" t="s">
        <v>66</v>
      </c>
      <c r="C225" s="22"/>
      <c r="D225" s="25"/>
      <c r="E225" s="22"/>
      <c r="F225" s="25"/>
      <c r="G225" s="22"/>
      <c r="H225" s="25"/>
      <c r="I225" s="22"/>
      <c r="J225" s="25"/>
      <c r="K225" s="22"/>
      <c r="L225" s="25"/>
      <c r="M225" s="51"/>
      <c r="N225" s="41"/>
    </row>
    <row r="226" spans="1:14" ht="12.75" customHeight="1">
      <c r="A226" s="9" t="s">
        <v>373</v>
      </c>
      <c r="B226" s="12" t="s">
        <v>374</v>
      </c>
      <c r="C226" s="22"/>
      <c r="D226" s="25"/>
      <c r="E226" s="22"/>
      <c r="F226" s="25"/>
      <c r="G226" s="22"/>
      <c r="H226" s="25"/>
      <c r="I226" s="22"/>
      <c r="J226" s="25"/>
      <c r="K226" s="22"/>
      <c r="L226" s="25"/>
      <c r="M226" s="51"/>
      <c r="N226" s="41"/>
    </row>
    <row r="227" spans="1:14" ht="12.75" customHeight="1">
      <c r="A227" s="9" t="s">
        <v>375</v>
      </c>
      <c r="B227" s="12" t="s">
        <v>376</v>
      </c>
      <c r="C227" s="22"/>
      <c r="D227" s="25"/>
      <c r="E227" s="22"/>
      <c r="F227" s="25"/>
      <c r="G227" s="22"/>
      <c r="H227" s="25"/>
      <c r="I227" s="22"/>
      <c r="J227" s="25"/>
      <c r="K227" s="22"/>
      <c r="L227" s="25"/>
      <c r="M227" s="51"/>
      <c r="N227" s="41"/>
    </row>
    <row r="228" spans="1:14" ht="12.75" customHeight="1">
      <c r="A228" s="9" t="s">
        <v>377</v>
      </c>
      <c r="B228" s="12" t="s">
        <v>378</v>
      </c>
      <c r="C228" s="22"/>
      <c r="D228" s="25"/>
      <c r="E228" s="22"/>
      <c r="F228" s="25"/>
      <c r="G228" s="22"/>
      <c r="H228" s="25"/>
      <c r="I228" s="22"/>
      <c r="J228" s="25"/>
      <c r="K228" s="22"/>
      <c r="L228" s="25"/>
      <c r="M228" s="51"/>
      <c r="N228" s="41"/>
    </row>
    <row r="229" spans="1:14" ht="12.75" customHeight="1">
      <c r="A229" s="9" t="s">
        <v>379</v>
      </c>
      <c r="B229" s="12" t="s">
        <v>380</v>
      </c>
      <c r="C229" s="22"/>
      <c r="D229" s="25"/>
      <c r="E229" s="22"/>
      <c r="F229" s="25"/>
      <c r="G229" s="22"/>
      <c r="H229" s="25"/>
      <c r="I229" s="22"/>
      <c r="J229" s="25"/>
      <c r="K229" s="22"/>
      <c r="L229" s="25"/>
      <c r="M229" s="51"/>
      <c r="N229" s="41"/>
    </row>
    <row r="230" spans="1:14" ht="12.75" customHeight="1">
      <c r="A230" s="9" t="s">
        <v>381</v>
      </c>
      <c r="B230" s="12" t="s">
        <v>382</v>
      </c>
      <c r="C230" s="22"/>
      <c r="D230" s="25"/>
      <c r="E230" s="22"/>
      <c r="F230" s="25"/>
      <c r="G230" s="22"/>
      <c r="H230" s="25"/>
      <c r="I230" s="22"/>
      <c r="J230" s="25"/>
      <c r="K230" s="22"/>
      <c r="L230" s="25"/>
      <c r="M230" s="51"/>
      <c r="N230" s="41"/>
    </row>
    <row r="231" spans="1:14" ht="12.75" customHeight="1">
      <c r="A231" s="9" t="s">
        <v>383</v>
      </c>
      <c r="B231" s="12" t="s">
        <v>384</v>
      </c>
      <c r="C231" s="22"/>
      <c r="D231" s="25"/>
      <c r="E231" s="22"/>
      <c r="F231" s="25"/>
      <c r="G231" s="22"/>
      <c r="H231" s="25"/>
      <c r="I231" s="22"/>
      <c r="J231" s="25"/>
      <c r="K231" s="22"/>
      <c r="L231" s="25"/>
      <c r="M231" s="51"/>
      <c r="N231" s="41"/>
    </row>
    <row r="232" spans="1:14" ht="12.75" customHeight="1">
      <c r="A232" s="9" t="s">
        <v>385</v>
      </c>
      <c r="B232" s="12" t="s">
        <v>386</v>
      </c>
      <c r="C232" s="22"/>
      <c r="D232" s="25"/>
      <c r="E232" s="22"/>
      <c r="F232" s="25"/>
      <c r="G232" s="22"/>
      <c r="H232" s="25"/>
      <c r="I232" s="22"/>
      <c r="J232" s="25"/>
      <c r="K232" s="22"/>
      <c r="L232" s="25"/>
      <c r="M232" s="51"/>
      <c r="N232" s="41"/>
    </row>
    <row r="233" spans="1:14" ht="12.75" customHeight="1">
      <c r="A233" s="9" t="s">
        <v>387</v>
      </c>
      <c r="B233" s="12" t="s">
        <v>388</v>
      </c>
      <c r="C233" s="22"/>
      <c r="D233" s="25"/>
      <c r="E233" s="22"/>
      <c r="F233" s="25"/>
      <c r="G233" s="22"/>
      <c r="H233" s="25"/>
      <c r="I233" s="22"/>
      <c r="J233" s="25"/>
      <c r="K233" s="22"/>
      <c r="L233" s="25"/>
      <c r="M233" s="51"/>
      <c r="N233" s="41"/>
    </row>
    <row r="234" spans="1:14" ht="12.75" customHeight="1">
      <c r="A234" s="9" t="s">
        <v>389</v>
      </c>
      <c r="B234" s="12" t="s">
        <v>67</v>
      </c>
      <c r="C234" s="22"/>
      <c r="D234" s="25"/>
      <c r="E234" s="22"/>
      <c r="F234" s="25"/>
      <c r="G234" s="22"/>
      <c r="H234" s="25"/>
      <c r="I234" s="22"/>
      <c r="J234" s="25"/>
      <c r="K234" s="22"/>
      <c r="L234" s="25"/>
      <c r="M234" s="51"/>
      <c r="N234" s="41"/>
    </row>
    <row r="235" spans="1:14" ht="12.75" customHeight="1">
      <c r="A235" s="9" t="s">
        <v>390</v>
      </c>
      <c r="B235" s="12" t="s">
        <v>391</v>
      </c>
      <c r="C235" s="22"/>
      <c r="D235" s="25"/>
      <c r="E235" s="22"/>
      <c r="F235" s="25"/>
      <c r="G235" s="22"/>
      <c r="H235" s="25"/>
      <c r="I235" s="22"/>
      <c r="J235" s="25"/>
      <c r="K235" s="22"/>
      <c r="L235" s="25"/>
      <c r="M235" s="51"/>
      <c r="N235" s="41"/>
    </row>
    <row r="236" spans="1:14" ht="12.75" customHeight="1">
      <c r="A236" s="9" t="s">
        <v>392</v>
      </c>
      <c r="B236" s="12" t="s">
        <v>393</v>
      </c>
      <c r="C236" s="22"/>
      <c r="D236" s="25"/>
      <c r="E236" s="22"/>
      <c r="F236" s="25"/>
      <c r="G236" s="22"/>
      <c r="H236" s="25"/>
      <c r="I236" s="22"/>
      <c r="J236" s="25"/>
      <c r="K236" s="22"/>
      <c r="L236" s="25"/>
      <c r="M236" s="51"/>
      <c r="N236" s="41"/>
    </row>
    <row r="237" spans="1:14" ht="12.75" customHeight="1">
      <c r="A237" s="9" t="s">
        <v>394</v>
      </c>
      <c r="B237" s="12" t="s">
        <v>376</v>
      </c>
      <c r="C237" s="22"/>
      <c r="D237" s="25"/>
      <c r="E237" s="22"/>
      <c r="F237" s="25"/>
      <c r="G237" s="22"/>
      <c r="H237" s="25"/>
      <c r="I237" s="22"/>
      <c r="J237" s="25"/>
      <c r="K237" s="22"/>
      <c r="L237" s="25"/>
      <c r="M237" s="51"/>
      <c r="N237" s="41"/>
    </row>
    <row r="238" spans="1:14" ht="12.75" customHeight="1">
      <c r="A238" s="9" t="s">
        <v>395</v>
      </c>
      <c r="B238" s="12" t="s">
        <v>396</v>
      </c>
      <c r="C238" s="22"/>
      <c r="D238" s="25"/>
      <c r="E238" s="22"/>
      <c r="F238" s="25"/>
      <c r="G238" s="22"/>
      <c r="H238" s="25"/>
      <c r="I238" s="22"/>
      <c r="J238" s="25"/>
      <c r="K238" s="22"/>
      <c r="L238" s="25"/>
      <c r="M238" s="51"/>
      <c r="N238" s="41"/>
    </row>
    <row r="239" spans="1:14" ht="12.75" customHeight="1">
      <c r="A239" s="9" t="s">
        <v>397</v>
      </c>
      <c r="B239" s="12" t="s">
        <v>398</v>
      </c>
      <c r="C239" s="22"/>
      <c r="D239" s="25"/>
      <c r="E239" s="22"/>
      <c r="F239" s="25"/>
      <c r="G239" s="22"/>
      <c r="H239" s="25"/>
      <c r="I239" s="22"/>
      <c r="J239" s="25"/>
      <c r="K239" s="22"/>
      <c r="L239" s="25"/>
      <c r="M239" s="51"/>
      <c r="N239" s="41"/>
    </row>
    <row r="240" spans="1:14" ht="12.75" customHeight="1">
      <c r="A240" s="9" t="s">
        <v>399</v>
      </c>
      <c r="B240" s="12" t="s">
        <v>400</v>
      </c>
      <c r="C240" s="22"/>
      <c r="D240" s="25"/>
      <c r="E240" s="22"/>
      <c r="F240" s="25"/>
      <c r="G240" s="22"/>
      <c r="H240" s="25"/>
      <c r="I240" s="22"/>
      <c r="J240" s="25"/>
      <c r="K240" s="22"/>
      <c r="L240" s="25"/>
      <c r="M240" s="51"/>
      <c r="N240" s="41"/>
    </row>
    <row r="241" spans="1:14" ht="12.75" customHeight="1">
      <c r="A241" s="9" t="s">
        <v>401</v>
      </c>
      <c r="B241" s="12" t="s">
        <v>402</v>
      </c>
      <c r="C241" s="22"/>
      <c r="D241" s="25"/>
      <c r="E241" s="22"/>
      <c r="F241" s="25"/>
      <c r="G241" s="22"/>
      <c r="H241" s="25"/>
      <c r="I241" s="22"/>
      <c r="J241" s="25"/>
      <c r="K241" s="22"/>
      <c r="L241" s="25"/>
      <c r="M241" s="51"/>
      <c r="N241" s="41"/>
    </row>
    <row r="242" spans="1:14" ht="12.75" customHeight="1">
      <c r="A242" s="10" t="s">
        <v>403</v>
      </c>
      <c r="B242" s="13" t="s">
        <v>404</v>
      </c>
      <c r="C242" s="14">
        <f>SUM(C243:C246)</f>
        <v>0</v>
      </c>
      <c r="D242" s="14">
        <f aca="true" t="shared" si="16" ref="D242:N242">SUM(D243:D246)</f>
        <v>0</v>
      </c>
      <c r="E242" s="14">
        <f t="shared" si="16"/>
        <v>0</v>
      </c>
      <c r="F242" s="14">
        <f t="shared" si="16"/>
        <v>0</v>
      </c>
      <c r="G242" s="14">
        <f t="shared" si="16"/>
        <v>0</v>
      </c>
      <c r="H242" s="14">
        <f t="shared" si="16"/>
        <v>0</v>
      </c>
      <c r="I242" s="14">
        <f t="shared" si="16"/>
        <v>0</v>
      </c>
      <c r="J242" s="14">
        <f t="shared" si="16"/>
        <v>0</v>
      </c>
      <c r="K242" s="14">
        <f t="shared" si="16"/>
        <v>0</v>
      </c>
      <c r="L242" s="14">
        <f t="shared" si="16"/>
        <v>0</v>
      </c>
      <c r="M242" s="14">
        <f t="shared" si="16"/>
        <v>0</v>
      </c>
      <c r="N242" s="14">
        <f t="shared" si="16"/>
        <v>0</v>
      </c>
    </row>
    <row r="243" spans="1:14" ht="12.75" customHeight="1">
      <c r="A243" s="9" t="s">
        <v>405</v>
      </c>
      <c r="B243" s="12" t="s">
        <v>406</v>
      </c>
      <c r="C243" s="22"/>
      <c r="D243" s="25"/>
      <c r="E243" s="22"/>
      <c r="F243" s="25"/>
      <c r="G243" s="22"/>
      <c r="H243" s="25"/>
      <c r="I243" s="22"/>
      <c r="J243" s="25"/>
      <c r="K243" s="22"/>
      <c r="L243" s="25"/>
      <c r="M243" s="51"/>
      <c r="N243" s="41"/>
    </row>
    <row r="244" spans="1:14" ht="12.75" customHeight="1">
      <c r="A244" s="9" t="s">
        <v>407</v>
      </c>
      <c r="B244" s="12" t="s">
        <v>406</v>
      </c>
      <c r="C244" s="22"/>
      <c r="D244" s="25"/>
      <c r="E244" s="22"/>
      <c r="F244" s="25"/>
      <c r="G244" s="22"/>
      <c r="H244" s="25"/>
      <c r="I244" s="22"/>
      <c r="J244" s="25"/>
      <c r="K244" s="22"/>
      <c r="L244" s="25"/>
      <c r="M244" s="51"/>
      <c r="N244" s="41"/>
    </row>
    <row r="245" spans="1:14" ht="12.75" customHeight="1">
      <c r="A245" s="9" t="s">
        <v>408</v>
      </c>
      <c r="B245" s="12" t="s">
        <v>409</v>
      </c>
      <c r="C245" s="22"/>
      <c r="D245" s="25"/>
      <c r="E245" s="22"/>
      <c r="F245" s="25"/>
      <c r="G245" s="22"/>
      <c r="H245" s="25"/>
      <c r="I245" s="22"/>
      <c r="J245" s="25"/>
      <c r="K245" s="22"/>
      <c r="L245" s="25"/>
      <c r="M245" s="51"/>
      <c r="N245" s="41"/>
    </row>
    <row r="246" spans="1:14" ht="12.75" customHeight="1">
      <c r="A246" s="9" t="s">
        <v>410</v>
      </c>
      <c r="B246" s="12" t="s">
        <v>411</v>
      </c>
      <c r="C246" s="22"/>
      <c r="D246" s="25"/>
      <c r="E246" s="22"/>
      <c r="F246" s="25"/>
      <c r="G246" s="22"/>
      <c r="H246" s="25"/>
      <c r="I246" s="22"/>
      <c r="J246" s="25"/>
      <c r="K246" s="22"/>
      <c r="L246" s="25"/>
      <c r="M246" s="51"/>
      <c r="N246" s="41"/>
    </row>
    <row r="247" spans="1:14" ht="12.75" customHeight="1">
      <c r="A247" s="10" t="s">
        <v>412</v>
      </c>
      <c r="B247" s="13" t="s">
        <v>413</v>
      </c>
      <c r="C247" s="14">
        <f>SUM(C248:C262)</f>
        <v>0</v>
      </c>
      <c r="D247" s="14">
        <f aca="true" t="shared" si="17" ref="D247:N247">SUM(D248:D262)</f>
        <v>74827</v>
      </c>
      <c r="E247" s="14">
        <f t="shared" si="17"/>
        <v>0</v>
      </c>
      <c r="F247" s="14">
        <f t="shared" si="17"/>
        <v>0</v>
      </c>
      <c r="G247" s="14">
        <f t="shared" si="17"/>
        <v>0</v>
      </c>
      <c r="H247" s="14">
        <f t="shared" si="17"/>
        <v>0</v>
      </c>
      <c r="I247" s="14">
        <f t="shared" si="17"/>
        <v>0</v>
      </c>
      <c r="J247" s="14">
        <f t="shared" si="17"/>
        <v>1430318</v>
      </c>
      <c r="K247" s="14">
        <f t="shared" si="17"/>
        <v>0</v>
      </c>
      <c r="L247" s="14">
        <f t="shared" si="17"/>
        <v>0</v>
      </c>
      <c r="M247" s="14">
        <f t="shared" si="17"/>
        <v>543211</v>
      </c>
      <c r="N247" s="14">
        <f t="shared" si="17"/>
        <v>1623322</v>
      </c>
    </row>
    <row r="248" spans="1:14" ht="12.75" customHeight="1">
      <c r="A248" s="9" t="s">
        <v>414</v>
      </c>
      <c r="B248" s="12" t="s">
        <v>415</v>
      </c>
      <c r="C248" s="22"/>
      <c r="D248" s="25"/>
      <c r="E248" s="22"/>
      <c r="F248" s="25"/>
      <c r="G248" s="22"/>
      <c r="H248" s="25"/>
      <c r="I248" s="22"/>
      <c r="J248" s="25"/>
      <c r="K248" s="22"/>
      <c r="L248" s="25"/>
      <c r="M248" s="51"/>
      <c r="N248" s="41"/>
    </row>
    <row r="249" spans="1:14" ht="12.75" customHeight="1">
      <c r="A249" s="9" t="s">
        <v>416</v>
      </c>
      <c r="B249" s="12" t="s">
        <v>417</v>
      </c>
      <c r="C249" s="22"/>
      <c r="D249" s="25"/>
      <c r="E249" s="22"/>
      <c r="F249" s="25"/>
      <c r="G249" s="22"/>
      <c r="H249" s="25"/>
      <c r="I249" s="22"/>
      <c r="J249" s="25"/>
      <c r="K249" s="22"/>
      <c r="L249" s="25"/>
      <c r="M249" s="51"/>
      <c r="N249" s="41"/>
    </row>
    <row r="250" spans="1:14" ht="12.75" customHeight="1">
      <c r="A250" s="9" t="s">
        <v>418</v>
      </c>
      <c r="B250" s="12" t="s">
        <v>419</v>
      </c>
      <c r="C250" s="22"/>
      <c r="D250" s="25"/>
      <c r="E250" s="22"/>
      <c r="F250" s="25"/>
      <c r="G250" s="22"/>
      <c r="H250" s="25"/>
      <c r="I250" s="22"/>
      <c r="J250" s="25"/>
      <c r="K250" s="22"/>
      <c r="L250" s="25"/>
      <c r="M250" s="51"/>
      <c r="N250" s="41"/>
    </row>
    <row r="251" spans="1:14" ht="12.75" customHeight="1">
      <c r="A251" s="9" t="s">
        <v>420</v>
      </c>
      <c r="B251" s="12" t="s">
        <v>421</v>
      </c>
      <c r="C251" s="22"/>
      <c r="D251" s="25"/>
      <c r="E251" s="22"/>
      <c r="F251" s="25"/>
      <c r="G251" s="22"/>
      <c r="H251" s="25"/>
      <c r="I251" s="22"/>
      <c r="J251" s="25"/>
      <c r="K251" s="22"/>
      <c r="L251" s="25"/>
      <c r="M251" s="51"/>
      <c r="N251" s="41"/>
    </row>
    <row r="252" spans="1:14" ht="12.75" customHeight="1">
      <c r="A252" s="9" t="s">
        <v>422</v>
      </c>
      <c r="B252" s="12" t="s">
        <v>423</v>
      </c>
      <c r="C252" s="22"/>
      <c r="D252" s="25"/>
      <c r="E252" s="22"/>
      <c r="F252" s="25"/>
      <c r="G252" s="22"/>
      <c r="H252" s="25"/>
      <c r="I252" s="22"/>
      <c r="J252" s="25"/>
      <c r="K252" s="22"/>
      <c r="L252" s="25"/>
      <c r="M252" s="51"/>
      <c r="N252" s="41"/>
    </row>
    <row r="253" spans="1:14" ht="12.75" customHeight="1">
      <c r="A253" s="9" t="s">
        <v>424</v>
      </c>
      <c r="B253" s="12" t="s">
        <v>425</v>
      </c>
      <c r="C253" s="22"/>
      <c r="D253" s="25"/>
      <c r="E253" s="22"/>
      <c r="F253" s="25"/>
      <c r="G253" s="22"/>
      <c r="H253" s="25"/>
      <c r="I253" s="22"/>
      <c r="J253" s="25">
        <v>1430318</v>
      </c>
      <c r="K253" s="22"/>
      <c r="L253" s="25"/>
      <c r="M253" s="51">
        <v>543211</v>
      </c>
      <c r="N253" s="41">
        <v>284905</v>
      </c>
    </row>
    <row r="254" spans="1:14" ht="12.75" customHeight="1">
      <c r="A254" s="9" t="s">
        <v>426</v>
      </c>
      <c r="B254" s="12" t="s">
        <v>427</v>
      </c>
      <c r="C254" s="22"/>
      <c r="D254" s="25"/>
      <c r="E254" s="22"/>
      <c r="F254" s="25"/>
      <c r="G254" s="22"/>
      <c r="H254" s="25"/>
      <c r="I254" s="22"/>
      <c r="J254" s="25"/>
      <c r="K254" s="22"/>
      <c r="L254" s="25"/>
      <c r="M254" s="51"/>
      <c r="N254" s="41"/>
    </row>
    <row r="255" spans="1:14" ht="12.75" customHeight="1">
      <c r="A255" s="9" t="s">
        <v>428</v>
      </c>
      <c r="B255" s="12" t="s">
        <v>2</v>
      </c>
      <c r="C255" s="22"/>
      <c r="D255" s="25"/>
      <c r="E255" s="22"/>
      <c r="F255" s="25"/>
      <c r="G255" s="22"/>
      <c r="H255" s="25"/>
      <c r="I255" s="22"/>
      <c r="J255" s="25"/>
      <c r="K255" s="22"/>
      <c r="L255" s="25"/>
      <c r="M255" s="51"/>
      <c r="N255" s="41"/>
    </row>
    <row r="256" spans="1:14" ht="12.75" customHeight="1">
      <c r="A256" s="9" t="s">
        <v>429</v>
      </c>
      <c r="B256" s="12" t="s">
        <v>430</v>
      </c>
      <c r="C256" s="22"/>
      <c r="D256" s="25"/>
      <c r="E256" s="22"/>
      <c r="F256" s="25"/>
      <c r="G256" s="22"/>
      <c r="H256" s="25"/>
      <c r="I256" s="22"/>
      <c r="J256" s="25"/>
      <c r="K256" s="22"/>
      <c r="L256" s="25"/>
      <c r="M256" s="51"/>
      <c r="N256" s="41"/>
    </row>
    <row r="257" spans="1:14" ht="12.75" customHeight="1">
      <c r="A257" s="9" t="s">
        <v>431</v>
      </c>
      <c r="B257" s="12" t="s">
        <v>432</v>
      </c>
      <c r="C257" s="22"/>
      <c r="D257" s="25">
        <v>74827</v>
      </c>
      <c r="E257" s="22"/>
      <c r="F257" s="25"/>
      <c r="G257" s="22"/>
      <c r="H257" s="25"/>
      <c r="I257" s="22"/>
      <c r="J257" s="25"/>
      <c r="K257" s="22"/>
      <c r="L257" s="25"/>
      <c r="M257" s="51"/>
      <c r="N257" s="41">
        <v>1338417</v>
      </c>
    </row>
    <row r="258" spans="1:14" ht="12.75" customHeight="1">
      <c r="A258" s="9" t="s">
        <v>433</v>
      </c>
      <c r="B258" s="12" t="s">
        <v>434</v>
      </c>
      <c r="C258" s="22"/>
      <c r="D258" s="25"/>
      <c r="E258" s="22"/>
      <c r="F258" s="25"/>
      <c r="G258" s="22"/>
      <c r="H258" s="25"/>
      <c r="I258" s="22"/>
      <c r="J258" s="25"/>
      <c r="K258" s="22"/>
      <c r="L258" s="25"/>
      <c r="M258" s="51"/>
      <c r="N258" s="41"/>
    </row>
    <row r="259" spans="1:14" ht="12.75" customHeight="1">
      <c r="A259" s="9" t="s">
        <v>435</v>
      </c>
      <c r="B259" s="12" t="s">
        <v>436</v>
      </c>
      <c r="C259" s="22"/>
      <c r="D259" s="25"/>
      <c r="E259" s="22"/>
      <c r="F259" s="25"/>
      <c r="G259" s="22"/>
      <c r="H259" s="25"/>
      <c r="I259" s="22"/>
      <c r="J259" s="25"/>
      <c r="K259" s="22"/>
      <c r="L259" s="25"/>
      <c r="M259" s="51"/>
      <c r="N259" s="41"/>
    </row>
    <row r="260" spans="1:14" ht="12.75" customHeight="1">
      <c r="A260" s="9" t="s">
        <v>437</v>
      </c>
      <c r="B260" s="12" t="s">
        <v>438</v>
      </c>
      <c r="C260" s="22"/>
      <c r="D260" s="25"/>
      <c r="E260" s="22"/>
      <c r="F260" s="25"/>
      <c r="G260" s="22"/>
      <c r="H260" s="25"/>
      <c r="I260" s="22"/>
      <c r="J260" s="25"/>
      <c r="K260" s="22"/>
      <c r="L260" s="25"/>
      <c r="M260" s="51"/>
      <c r="N260" s="41"/>
    </row>
    <row r="261" spans="1:14" ht="12.75" customHeight="1">
      <c r="A261" s="9" t="s">
        <v>439</v>
      </c>
      <c r="B261" s="12" t="s">
        <v>440</v>
      </c>
      <c r="C261" s="22"/>
      <c r="D261" s="25"/>
      <c r="E261" s="22"/>
      <c r="F261" s="25"/>
      <c r="G261" s="22"/>
      <c r="H261" s="25"/>
      <c r="I261" s="22"/>
      <c r="J261" s="25"/>
      <c r="K261" s="22"/>
      <c r="L261" s="25"/>
      <c r="M261" s="51"/>
      <c r="N261" s="41"/>
    </row>
    <row r="262" spans="1:14" ht="12.75" customHeight="1">
      <c r="A262" s="9" t="s">
        <v>441</v>
      </c>
      <c r="B262" s="12" t="s">
        <v>442</v>
      </c>
      <c r="C262" s="22"/>
      <c r="D262" s="25"/>
      <c r="E262" s="22"/>
      <c r="F262" s="25"/>
      <c r="G262" s="22"/>
      <c r="H262" s="25"/>
      <c r="I262" s="22"/>
      <c r="J262" s="25"/>
      <c r="K262" s="22"/>
      <c r="L262" s="25"/>
      <c r="M262" s="51"/>
      <c r="N262" s="41"/>
    </row>
    <row r="263" spans="1:14" ht="12.75" customHeight="1">
      <c r="A263" s="10" t="s">
        <v>443</v>
      </c>
      <c r="B263" s="13" t="s">
        <v>444</v>
      </c>
      <c r="C263" s="14">
        <f>SUM(C264:C282)</f>
        <v>0</v>
      </c>
      <c r="D263" s="14">
        <f aca="true" t="shared" si="18" ref="D263:N263">SUM(D264:D282)</f>
        <v>0</v>
      </c>
      <c r="E263" s="14">
        <f t="shared" si="18"/>
        <v>0</v>
      </c>
      <c r="F263" s="14">
        <f t="shared" si="18"/>
        <v>0</v>
      </c>
      <c r="G263" s="14">
        <f t="shared" si="18"/>
        <v>0</v>
      </c>
      <c r="H263" s="14">
        <f t="shared" si="18"/>
        <v>0</v>
      </c>
      <c r="I263" s="14">
        <f t="shared" si="18"/>
        <v>0</v>
      </c>
      <c r="J263" s="14">
        <f t="shared" si="18"/>
        <v>0</v>
      </c>
      <c r="K263" s="14">
        <f t="shared" si="18"/>
        <v>0</v>
      </c>
      <c r="L263" s="14">
        <f t="shared" si="18"/>
        <v>0</v>
      </c>
      <c r="M263" s="14">
        <f t="shared" si="18"/>
        <v>0</v>
      </c>
      <c r="N263" s="14">
        <f t="shared" si="18"/>
        <v>0</v>
      </c>
    </row>
    <row r="264" spans="1:14" ht="12.75" customHeight="1">
      <c r="A264" s="9" t="s">
        <v>445</v>
      </c>
      <c r="B264" s="12" t="s">
        <v>446</v>
      </c>
      <c r="C264" s="22"/>
      <c r="D264" s="25"/>
      <c r="E264" s="22"/>
      <c r="F264" s="25"/>
      <c r="G264" s="22"/>
      <c r="H264" s="25"/>
      <c r="I264" s="22"/>
      <c r="J264" s="25"/>
      <c r="K264" s="22"/>
      <c r="L264" s="25"/>
      <c r="M264" s="51"/>
      <c r="N264" s="41"/>
    </row>
    <row r="265" spans="1:14" ht="12.75" customHeight="1">
      <c r="A265" s="9" t="s">
        <v>447</v>
      </c>
      <c r="B265" s="12" t="s">
        <v>448</v>
      </c>
      <c r="C265" s="22"/>
      <c r="D265" s="25"/>
      <c r="E265" s="22"/>
      <c r="F265" s="25"/>
      <c r="G265" s="22"/>
      <c r="H265" s="25"/>
      <c r="I265" s="22"/>
      <c r="J265" s="25"/>
      <c r="K265" s="22"/>
      <c r="L265" s="25"/>
      <c r="M265" s="51"/>
      <c r="N265" s="41"/>
    </row>
    <row r="266" spans="1:14" ht="12.75" customHeight="1">
      <c r="A266" s="9" t="s">
        <v>449</v>
      </c>
      <c r="B266" s="12" t="s">
        <v>450</v>
      </c>
      <c r="C266" s="22"/>
      <c r="D266" s="25"/>
      <c r="E266" s="22"/>
      <c r="F266" s="25"/>
      <c r="G266" s="22"/>
      <c r="H266" s="25"/>
      <c r="I266" s="22"/>
      <c r="J266" s="25"/>
      <c r="K266" s="22"/>
      <c r="L266" s="25"/>
      <c r="M266" s="51"/>
      <c r="N266" s="41"/>
    </row>
    <row r="267" spans="1:14" ht="12.75" customHeight="1">
      <c r="A267" s="9" t="s">
        <v>451</v>
      </c>
      <c r="B267" s="12" t="s">
        <v>452</v>
      </c>
      <c r="C267" s="22"/>
      <c r="D267" s="25"/>
      <c r="E267" s="22"/>
      <c r="F267" s="25"/>
      <c r="G267" s="22"/>
      <c r="H267" s="25"/>
      <c r="I267" s="22"/>
      <c r="J267" s="25"/>
      <c r="K267" s="22"/>
      <c r="L267" s="25"/>
      <c r="M267" s="51"/>
      <c r="N267" s="41"/>
    </row>
    <row r="268" spans="1:14" ht="12.75" customHeight="1">
      <c r="A268" s="9" t="s">
        <v>453</v>
      </c>
      <c r="B268" s="12" t="s">
        <v>454</v>
      </c>
      <c r="C268" s="22"/>
      <c r="D268" s="25"/>
      <c r="E268" s="22"/>
      <c r="F268" s="25"/>
      <c r="G268" s="22"/>
      <c r="H268" s="25"/>
      <c r="I268" s="22"/>
      <c r="J268" s="25"/>
      <c r="K268" s="22"/>
      <c r="L268" s="25"/>
      <c r="M268" s="51"/>
      <c r="N268" s="41"/>
    </row>
    <row r="269" spans="1:14" ht="12.75" customHeight="1">
      <c r="A269" s="9" t="s">
        <v>455</v>
      </c>
      <c r="B269" s="12" t="s">
        <v>456</v>
      </c>
      <c r="C269" s="22"/>
      <c r="D269" s="25"/>
      <c r="E269" s="22"/>
      <c r="F269" s="25"/>
      <c r="G269" s="22"/>
      <c r="H269" s="25"/>
      <c r="I269" s="22"/>
      <c r="J269" s="25"/>
      <c r="K269" s="22"/>
      <c r="L269" s="25"/>
      <c r="M269" s="51"/>
      <c r="N269" s="41"/>
    </row>
    <row r="270" spans="1:14" ht="12.75" customHeight="1">
      <c r="A270" s="9" t="s">
        <v>457</v>
      </c>
      <c r="B270" s="12" t="s">
        <v>448</v>
      </c>
      <c r="C270" s="22"/>
      <c r="D270" s="25"/>
      <c r="E270" s="22"/>
      <c r="F270" s="25"/>
      <c r="G270" s="22"/>
      <c r="H270" s="25"/>
      <c r="I270" s="22"/>
      <c r="J270" s="25"/>
      <c r="K270" s="22"/>
      <c r="L270" s="25"/>
      <c r="M270" s="51"/>
      <c r="N270" s="41"/>
    </row>
    <row r="271" spans="1:14" ht="12.75" customHeight="1">
      <c r="A271" s="9" t="s">
        <v>458</v>
      </c>
      <c r="B271" s="12" t="s">
        <v>450</v>
      </c>
      <c r="C271" s="22"/>
      <c r="D271" s="25"/>
      <c r="E271" s="22"/>
      <c r="F271" s="25"/>
      <c r="G271" s="22"/>
      <c r="H271" s="25"/>
      <c r="I271" s="22"/>
      <c r="J271" s="25"/>
      <c r="K271" s="22"/>
      <c r="L271" s="25"/>
      <c r="M271" s="51"/>
      <c r="N271" s="41"/>
    </row>
    <row r="272" spans="1:14" ht="12.75" customHeight="1">
      <c r="A272" s="9" t="s">
        <v>459</v>
      </c>
      <c r="B272" s="12" t="s">
        <v>415</v>
      </c>
      <c r="C272" s="22"/>
      <c r="D272" s="25"/>
      <c r="E272" s="22"/>
      <c r="F272" s="25"/>
      <c r="G272" s="22"/>
      <c r="H272" s="25"/>
      <c r="I272" s="22"/>
      <c r="J272" s="25"/>
      <c r="K272" s="22"/>
      <c r="L272" s="25"/>
      <c r="M272" s="51"/>
      <c r="N272" s="41"/>
    </row>
    <row r="273" spans="1:14" ht="12.75" customHeight="1">
      <c r="A273" s="9" t="s">
        <v>460</v>
      </c>
      <c r="B273" s="12" t="s">
        <v>68</v>
      </c>
      <c r="C273" s="22"/>
      <c r="D273" s="25"/>
      <c r="E273" s="22"/>
      <c r="F273" s="25"/>
      <c r="G273" s="22"/>
      <c r="H273" s="25"/>
      <c r="I273" s="22"/>
      <c r="J273" s="25"/>
      <c r="K273" s="22"/>
      <c r="L273" s="25"/>
      <c r="M273" s="51"/>
      <c r="N273" s="41"/>
    </row>
    <row r="274" spans="1:14" ht="12.75" customHeight="1">
      <c r="A274" s="9" t="s">
        <v>461</v>
      </c>
      <c r="B274" s="12" t="s">
        <v>462</v>
      </c>
      <c r="C274" s="22"/>
      <c r="D274" s="25"/>
      <c r="E274" s="22"/>
      <c r="F274" s="25"/>
      <c r="G274" s="22"/>
      <c r="H274" s="25"/>
      <c r="I274" s="22"/>
      <c r="J274" s="25"/>
      <c r="K274" s="22"/>
      <c r="L274" s="25"/>
      <c r="M274" s="51"/>
      <c r="N274" s="41"/>
    </row>
    <row r="275" spans="1:14" ht="12.75" customHeight="1">
      <c r="A275" s="9" t="s">
        <v>463</v>
      </c>
      <c r="B275" s="12" t="s">
        <v>464</v>
      </c>
      <c r="C275" s="22"/>
      <c r="D275" s="25"/>
      <c r="E275" s="22"/>
      <c r="F275" s="25"/>
      <c r="G275" s="22"/>
      <c r="H275" s="25"/>
      <c r="I275" s="22"/>
      <c r="J275" s="25"/>
      <c r="K275" s="22"/>
      <c r="L275" s="25"/>
      <c r="M275" s="51"/>
      <c r="N275" s="41"/>
    </row>
    <row r="276" spans="1:14" ht="12.75" customHeight="1">
      <c r="A276" s="9" t="s">
        <v>465</v>
      </c>
      <c r="B276" s="12" t="s">
        <v>419</v>
      </c>
      <c r="C276" s="22"/>
      <c r="D276" s="25"/>
      <c r="E276" s="22"/>
      <c r="F276" s="25"/>
      <c r="G276" s="22"/>
      <c r="H276" s="25"/>
      <c r="I276" s="22"/>
      <c r="J276" s="25"/>
      <c r="K276" s="22"/>
      <c r="L276" s="25"/>
      <c r="M276" s="51"/>
      <c r="N276" s="41"/>
    </row>
    <row r="277" spans="1:14" ht="12.75" customHeight="1">
      <c r="A277" s="9" t="s">
        <v>466</v>
      </c>
      <c r="B277" s="12" t="s">
        <v>467</v>
      </c>
      <c r="C277" s="22"/>
      <c r="D277" s="25"/>
      <c r="E277" s="22"/>
      <c r="F277" s="25"/>
      <c r="G277" s="22"/>
      <c r="H277" s="25"/>
      <c r="I277" s="22"/>
      <c r="J277" s="25"/>
      <c r="K277" s="22"/>
      <c r="L277" s="25"/>
      <c r="M277" s="51"/>
      <c r="N277" s="41"/>
    </row>
    <row r="278" spans="1:14" ht="12.75" customHeight="1">
      <c r="A278" s="9" t="s">
        <v>468</v>
      </c>
      <c r="B278" s="12" t="s">
        <v>469</v>
      </c>
      <c r="C278" s="22"/>
      <c r="D278" s="25"/>
      <c r="E278" s="22"/>
      <c r="F278" s="25"/>
      <c r="G278" s="22"/>
      <c r="H278" s="25"/>
      <c r="I278" s="22"/>
      <c r="J278" s="25"/>
      <c r="K278" s="22"/>
      <c r="L278" s="25"/>
      <c r="M278" s="51"/>
      <c r="N278" s="41"/>
    </row>
    <row r="279" spans="1:14" ht="12.75" customHeight="1">
      <c r="A279" s="9" t="s">
        <v>470</v>
      </c>
      <c r="B279" s="12" t="s">
        <v>471</v>
      </c>
      <c r="C279" s="22"/>
      <c r="D279" s="25"/>
      <c r="E279" s="22"/>
      <c r="F279" s="25"/>
      <c r="G279" s="22"/>
      <c r="H279" s="25"/>
      <c r="I279" s="22"/>
      <c r="J279" s="25"/>
      <c r="K279" s="22"/>
      <c r="L279" s="25"/>
      <c r="M279" s="51"/>
      <c r="N279" s="41"/>
    </row>
    <row r="280" spans="1:14" ht="12.75" customHeight="1">
      <c r="A280" s="9" t="s">
        <v>472</v>
      </c>
      <c r="B280" s="12" t="s">
        <v>448</v>
      </c>
      <c r="C280" s="22"/>
      <c r="D280" s="25"/>
      <c r="E280" s="22"/>
      <c r="F280" s="25"/>
      <c r="G280" s="22"/>
      <c r="H280" s="25"/>
      <c r="I280" s="22"/>
      <c r="J280" s="25"/>
      <c r="K280" s="22"/>
      <c r="L280" s="25"/>
      <c r="M280" s="51"/>
      <c r="N280" s="41"/>
    </row>
    <row r="281" spans="1:14" ht="12.75" customHeight="1">
      <c r="A281" s="9" t="s">
        <v>473</v>
      </c>
      <c r="B281" s="12" t="s">
        <v>450</v>
      </c>
      <c r="C281" s="22"/>
      <c r="D281" s="25"/>
      <c r="E281" s="22"/>
      <c r="F281" s="25"/>
      <c r="G281" s="22"/>
      <c r="H281" s="25"/>
      <c r="I281" s="22"/>
      <c r="J281" s="25"/>
      <c r="K281" s="22"/>
      <c r="L281" s="25"/>
      <c r="M281" s="51"/>
      <c r="N281" s="41"/>
    </row>
    <row r="282" spans="1:14" ht="12.75" customHeight="1">
      <c r="A282" s="9" t="s">
        <v>474</v>
      </c>
      <c r="B282" s="12" t="s">
        <v>475</v>
      </c>
      <c r="C282" s="22"/>
      <c r="D282" s="25"/>
      <c r="E282" s="22"/>
      <c r="F282" s="25"/>
      <c r="G282" s="22"/>
      <c r="H282" s="25"/>
      <c r="I282" s="22"/>
      <c r="J282" s="25"/>
      <c r="K282" s="22"/>
      <c r="L282" s="25"/>
      <c r="M282" s="51"/>
      <c r="N282" s="41"/>
    </row>
    <row r="283" spans="1:14" ht="12.75" customHeight="1">
      <c r="A283" s="10" t="s">
        <v>476</v>
      </c>
      <c r="B283" s="13" t="s">
        <v>477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42"/>
      <c r="N283" s="42"/>
    </row>
    <row r="284" spans="1:14" ht="12.75" customHeight="1">
      <c r="A284" s="10" t="s">
        <v>478</v>
      </c>
      <c r="B284" s="13" t="s">
        <v>479</v>
      </c>
      <c r="C284" s="14">
        <f>SUM(C285:C292)</f>
        <v>0</v>
      </c>
      <c r="D284" s="14">
        <f aca="true" t="shared" si="19" ref="D284:N284">SUM(D285:D292)</f>
        <v>0</v>
      </c>
      <c r="E284" s="14">
        <f t="shared" si="19"/>
        <v>0</v>
      </c>
      <c r="F284" s="14">
        <f t="shared" si="19"/>
        <v>0</v>
      </c>
      <c r="G284" s="14">
        <f t="shared" si="19"/>
        <v>0</v>
      </c>
      <c r="H284" s="14">
        <f t="shared" si="19"/>
        <v>0</v>
      </c>
      <c r="I284" s="14">
        <f t="shared" si="19"/>
        <v>0</v>
      </c>
      <c r="J284" s="14">
        <f t="shared" si="19"/>
        <v>0</v>
      </c>
      <c r="K284" s="14">
        <f t="shared" si="19"/>
        <v>0</v>
      </c>
      <c r="L284" s="14">
        <f t="shared" si="19"/>
        <v>0</v>
      </c>
      <c r="M284" s="14">
        <f t="shared" si="19"/>
        <v>0</v>
      </c>
      <c r="N284" s="14">
        <f t="shared" si="19"/>
        <v>0</v>
      </c>
    </row>
    <row r="285" spans="1:14" ht="12.75" customHeight="1">
      <c r="A285" s="9" t="s">
        <v>480</v>
      </c>
      <c r="B285" s="12" t="s">
        <v>362</v>
      </c>
      <c r="C285" s="22"/>
      <c r="D285" s="25"/>
      <c r="E285" s="22"/>
      <c r="F285" s="25"/>
      <c r="G285" s="22"/>
      <c r="H285" s="25"/>
      <c r="I285" s="22"/>
      <c r="J285" s="25"/>
      <c r="K285" s="22"/>
      <c r="L285" s="25"/>
      <c r="M285" s="51"/>
      <c r="N285" s="41"/>
    </row>
    <row r="286" spans="1:14" ht="12.75" customHeight="1">
      <c r="A286" s="9" t="s">
        <v>481</v>
      </c>
      <c r="B286" s="12" t="s">
        <v>376</v>
      </c>
      <c r="C286" s="22"/>
      <c r="D286" s="25"/>
      <c r="E286" s="22"/>
      <c r="F286" s="25"/>
      <c r="G286" s="22"/>
      <c r="H286" s="25"/>
      <c r="I286" s="22"/>
      <c r="J286" s="25"/>
      <c r="K286" s="22"/>
      <c r="L286" s="25"/>
      <c r="M286" s="51"/>
      <c r="N286" s="41"/>
    </row>
    <row r="287" spans="1:14" ht="12.75" customHeight="1">
      <c r="A287" s="9" t="s">
        <v>482</v>
      </c>
      <c r="B287" s="12" t="s">
        <v>483</v>
      </c>
      <c r="C287" s="22"/>
      <c r="D287" s="25"/>
      <c r="E287" s="22"/>
      <c r="F287" s="25"/>
      <c r="G287" s="22"/>
      <c r="H287" s="25"/>
      <c r="I287" s="22"/>
      <c r="J287" s="25"/>
      <c r="K287" s="22"/>
      <c r="L287" s="25"/>
      <c r="M287" s="51"/>
      <c r="N287" s="41"/>
    </row>
    <row r="288" spans="1:14" ht="12.75" customHeight="1">
      <c r="A288" s="9" t="s">
        <v>484</v>
      </c>
      <c r="B288" s="12" t="s">
        <v>485</v>
      </c>
      <c r="C288" s="22"/>
      <c r="D288" s="25"/>
      <c r="E288" s="22"/>
      <c r="F288" s="25"/>
      <c r="G288" s="22"/>
      <c r="H288" s="25"/>
      <c r="I288" s="22"/>
      <c r="J288" s="25"/>
      <c r="K288" s="22"/>
      <c r="L288" s="25"/>
      <c r="M288" s="51"/>
      <c r="N288" s="41"/>
    </row>
    <row r="289" spans="1:14" ht="12.75" customHeight="1">
      <c r="A289" s="9" t="s">
        <v>486</v>
      </c>
      <c r="B289" s="12" t="s">
        <v>487</v>
      </c>
      <c r="C289" s="22"/>
      <c r="D289" s="25"/>
      <c r="E289" s="22"/>
      <c r="F289" s="25"/>
      <c r="G289" s="22"/>
      <c r="H289" s="25"/>
      <c r="I289" s="22"/>
      <c r="J289" s="25"/>
      <c r="K289" s="22"/>
      <c r="L289" s="25"/>
      <c r="M289" s="51"/>
      <c r="N289" s="41"/>
    </row>
    <row r="290" spans="1:14" ht="12.75" customHeight="1">
      <c r="A290" s="9" t="s">
        <v>488</v>
      </c>
      <c r="B290" s="12" t="s">
        <v>489</v>
      </c>
      <c r="C290" s="22"/>
      <c r="D290" s="25"/>
      <c r="E290" s="22"/>
      <c r="F290" s="25"/>
      <c r="G290" s="22"/>
      <c r="H290" s="25"/>
      <c r="I290" s="22"/>
      <c r="J290" s="25"/>
      <c r="K290" s="22"/>
      <c r="L290" s="25"/>
      <c r="M290" s="51"/>
      <c r="N290" s="41"/>
    </row>
    <row r="291" spans="1:14" ht="12.75" customHeight="1">
      <c r="A291" s="9" t="s">
        <v>490</v>
      </c>
      <c r="B291" s="12" t="s">
        <v>491</v>
      </c>
      <c r="C291" s="22"/>
      <c r="D291" s="25"/>
      <c r="E291" s="22"/>
      <c r="F291" s="25"/>
      <c r="G291" s="22"/>
      <c r="H291" s="25"/>
      <c r="I291" s="22"/>
      <c r="J291" s="25"/>
      <c r="K291" s="22"/>
      <c r="L291" s="25"/>
      <c r="M291" s="51"/>
      <c r="N291" s="41"/>
    </row>
    <row r="292" spans="1:14" ht="12.75" customHeight="1">
      <c r="A292" s="9" t="s">
        <v>492</v>
      </c>
      <c r="B292" s="12" t="s">
        <v>376</v>
      </c>
      <c r="C292" s="22"/>
      <c r="D292" s="25"/>
      <c r="E292" s="22"/>
      <c r="F292" s="25"/>
      <c r="G292" s="22"/>
      <c r="H292" s="25"/>
      <c r="I292" s="22"/>
      <c r="J292" s="25"/>
      <c r="K292" s="22"/>
      <c r="L292" s="25"/>
      <c r="M292" s="51"/>
      <c r="N292" s="41"/>
    </row>
    <row r="293" spans="1:14" ht="12.75" customHeight="1">
      <c r="A293" s="10" t="s">
        <v>493</v>
      </c>
      <c r="B293" s="13" t="s">
        <v>494</v>
      </c>
      <c r="C293" s="14">
        <f>SUM(C294:C297)</f>
        <v>0</v>
      </c>
      <c r="D293" s="14">
        <f aca="true" t="shared" si="20" ref="D293:N293">SUM(D294:D297)</f>
        <v>0</v>
      </c>
      <c r="E293" s="14">
        <f t="shared" si="20"/>
        <v>0</v>
      </c>
      <c r="F293" s="14">
        <f t="shared" si="20"/>
        <v>0</v>
      </c>
      <c r="G293" s="14">
        <f t="shared" si="20"/>
        <v>0</v>
      </c>
      <c r="H293" s="14">
        <f t="shared" si="20"/>
        <v>0</v>
      </c>
      <c r="I293" s="14">
        <f t="shared" si="20"/>
        <v>0</v>
      </c>
      <c r="J293" s="14">
        <f t="shared" si="20"/>
        <v>0</v>
      </c>
      <c r="K293" s="14">
        <f t="shared" si="20"/>
        <v>0</v>
      </c>
      <c r="L293" s="14">
        <f t="shared" si="20"/>
        <v>0</v>
      </c>
      <c r="M293" s="14">
        <f t="shared" si="20"/>
        <v>0</v>
      </c>
      <c r="N293" s="14">
        <f t="shared" si="20"/>
        <v>0</v>
      </c>
    </row>
    <row r="294" spans="1:14" ht="12.75" customHeight="1">
      <c r="A294" s="9" t="s">
        <v>495</v>
      </c>
      <c r="B294" s="12" t="s">
        <v>496</v>
      </c>
      <c r="C294" s="22"/>
      <c r="D294" s="25"/>
      <c r="E294" s="22"/>
      <c r="F294" s="25"/>
      <c r="G294" s="22"/>
      <c r="H294" s="25"/>
      <c r="I294" s="22"/>
      <c r="J294" s="25"/>
      <c r="K294" s="22"/>
      <c r="L294" s="25"/>
      <c r="M294" s="51"/>
      <c r="N294" s="41"/>
    </row>
    <row r="295" spans="1:14" ht="12.75" customHeight="1">
      <c r="A295" s="9" t="s">
        <v>497</v>
      </c>
      <c r="B295" s="12" t="s">
        <v>498</v>
      </c>
      <c r="C295" s="22"/>
      <c r="D295" s="25"/>
      <c r="E295" s="22"/>
      <c r="F295" s="25"/>
      <c r="G295" s="22"/>
      <c r="H295" s="25"/>
      <c r="I295" s="22"/>
      <c r="J295" s="25"/>
      <c r="K295" s="22"/>
      <c r="L295" s="25"/>
      <c r="M295" s="51"/>
      <c r="N295" s="41"/>
    </row>
    <row r="296" spans="1:14" ht="12.75" customHeight="1">
      <c r="A296" s="9" t="s">
        <v>499</v>
      </c>
      <c r="B296" s="12" t="s">
        <v>500</v>
      </c>
      <c r="C296" s="22"/>
      <c r="D296" s="25"/>
      <c r="E296" s="22"/>
      <c r="F296" s="25"/>
      <c r="G296" s="22"/>
      <c r="H296" s="25"/>
      <c r="I296" s="22"/>
      <c r="J296" s="25"/>
      <c r="K296" s="22"/>
      <c r="L296" s="25"/>
      <c r="M296" s="51"/>
      <c r="N296" s="41"/>
    </row>
    <row r="297" spans="1:14" ht="12.75" customHeight="1">
      <c r="A297" s="9" t="s">
        <v>501</v>
      </c>
      <c r="B297" s="12" t="s">
        <v>502</v>
      </c>
      <c r="C297" s="22"/>
      <c r="D297" s="25"/>
      <c r="E297" s="22"/>
      <c r="F297" s="25"/>
      <c r="G297" s="22"/>
      <c r="H297" s="25"/>
      <c r="I297" s="22"/>
      <c r="J297" s="25"/>
      <c r="K297" s="22"/>
      <c r="L297" s="25"/>
      <c r="M297" s="51"/>
      <c r="N297" s="41"/>
    </row>
    <row r="298" spans="1:14" ht="12.75" customHeight="1">
      <c r="A298" s="11"/>
      <c r="B298" s="28" t="s">
        <v>503</v>
      </c>
      <c r="C298" s="52">
        <f>SUM(C6+C65+C116+C118+C119+C120+C123+C127+C131+C140+C157+C167+C176+C180+C192+C200+C202+C209+C215+C218+C242+C247+C263+C283+C284+C293)</f>
        <v>36786231</v>
      </c>
      <c r="D298" s="52">
        <f aca="true" t="shared" si="21" ref="D298:N298">SUM(D6+D65+D116+D118+D119+D120+D123+D127+D131+D140+D157+D167+D176+D180+D192+D200+D202+D209+D215+D218+D242+D247+D263+D283+D284+D293)</f>
        <v>62422347</v>
      </c>
      <c r="E298" s="52">
        <f t="shared" si="21"/>
        <v>72696192</v>
      </c>
      <c r="F298" s="52">
        <f t="shared" si="21"/>
        <v>60384922</v>
      </c>
      <c r="G298" s="52">
        <f t="shared" si="21"/>
        <v>56695401</v>
      </c>
      <c r="H298" s="52">
        <f t="shared" si="21"/>
        <v>83871331</v>
      </c>
      <c r="I298" s="52">
        <f>SUM(I6+I65+I116+I118+I119+I120+I123+I127+I131+I140+I157+I167+I176+I180+I192+I200+I202+I209+I215+I218+I242+I247+I263+I283+I284+I293)</f>
        <v>69866457</v>
      </c>
      <c r="J298" s="52">
        <f t="shared" si="21"/>
        <v>80618605</v>
      </c>
      <c r="K298" s="52">
        <f t="shared" si="21"/>
        <v>82069985</v>
      </c>
      <c r="L298" s="52">
        <f t="shared" si="21"/>
        <v>72024544</v>
      </c>
      <c r="M298" s="52">
        <f t="shared" si="21"/>
        <v>76454471</v>
      </c>
      <c r="N298" s="52">
        <f t="shared" si="21"/>
        <v>136289502</v>
      </c>
    </row>
    <row r="300" spans="9:14" ht="12.75">
      <c r="I300" s="60"/>
      <c r="J300" s="60"/>
      <c r="K300" s="60"/>
      <c r="N300" s="68"/>
    </row>
    <row r="301" spans="9:11" ht="12.75">
      <c r="I301" s="60"/>
      <c r="J301" s="60"/>
      <c r="K301" s="60"/>
    </row>
    <row r="302" spans="9:11" ht="12.75">
      <c r="I302" s="60"/>
      <c r="J302" s="60"/>
      <c r="K302" s="60"/>
    </row>
    <row r="303" spans="9:11" ht="12.75">
      <c r="I303" s="60"/>
      <c r="J303" s="60"/>
      <c r="K303" s="60"/>
    </row>
    <row r="304" spans="9:11" ht="12.75">
      <c r="I304" s="60"/>
      <c r="J304" s="60"/>
      <c r="K304" s="60"/>
    </row>
    <row r="305" spans="9:11" ht="12.75">
      <c r="I305" s="60"/>
      <c r="J305" s="60"/>
      <c r="K305" s="60"/>
    </row>
    <row r="306" spans="9:11" ht="12.75">
      <c r="I306" s="60"/>
      <c r="J306" s="60"/>
      <c r="K306" s="60"/>
    </row>
    <row r="307" spans="9:11" ht="12.75">
      <c r="I307" s="60"/>
      <c r="J307" s="60"/>
      <c r="K307" s="60"/>
    </row>
    <row r="308" spans="9:11" ht="12.75">
      <c r="I308" s="60"/>
      <c r="J308" s="60"/>
      <c r="K308" s="60"/>
    </row>
    <row r="309" spans="9:11" ht="12.75">
      <c r="I309" s="60"/>
      <c r="J309" s="60"/>
      <c r="K309" s="60"/>
    </row>
    <row r="310" spans="9:11" ht="12.75">
      <c r="I310" s="60"/>
      <c r="J310" s="60"/>
      <c r="K310" s="60"/>
    </row>
    <row r="311" spans="9:11" ht="12.75">
      <c r="I311" s="60"/>
      <c r="J311" s="60"/>
      <c r="K311" s="60"/>
    </row>
    <row r="312" spans="9:11" ht="12.75">
      <c r="I312" s="60"/>
      <c r="J312" s="60"/>
      <c r="K312" s="60"/>
    </row>
    <row r="313" spans="9:11" ht="12.75">
      <c r="I313" s="60"/>
      <c r="J313" s="60"/>
      <c r="K313" s="60"/>
    </row>
    <row r="314" spans="9:11" ht="12.75">
      <c r="I314" s="60"/>
      <c r="J314" s="60"/>
      <c r="K314" s="60"/>
    </row>
    <row r="315" spans="9:11" ht="12.75">
      <c r="I315" s="60"/>
      <c r="J315" s="60"/>
      <c r="K315" s="60"/>
    </row>
    <row r="316" spans="9:11" ht="12.75">
      <c r="I316" s="60"/>
      <c r="J316" s="60"/>
      <c r="K316" s="60"/>
    </row>
    <row r="317" spans="9:11" ht="12.75">
      <c r="I317" s="60"/>
      <c r="J317" s="60"/>
      <c r="K317" s="6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Municipalidad de Renaico</dc:creator>
  <cp:keywords/>
  <dc:description/>
  <cp:lastModifiedBy>Transparencia</cp:lastModifiedBy>
  <cp:lastPrinted>2010-06-16T17:47:34Z</cp:lastPrinted>
  <dcterms:created xsi:type="dcterms:W3CDTF">2008-07-03T19:45:57Z</dcterms:created>
  <dcterms:modified xsi:type="dcterms:W3CDTF">2014-03-27T19:45:00Z</dcterms:modified>
  <cp:category/>
  <cp:version/>
  <cp:contentType/>
  <cp:contentStatus/>
</cp:coreProperties>
</file>